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atheus\Downloads\"/>
    </mc:Choice>
  </mc:AlternateContent>
  <xr:revisionPtr revIDLastSave="0" documentId="13_ncr:1_{8A8BF9C9-9E01-48D7-B86F-33CD92A2A6E9}" xr6:coauthVersionLast="41" xr6:coauthVersionMax="41" xr10:uidLastSave="{00000000-0000-0000-0000-000000000000}"/>
  <bookViews>
    <workbookView xWindow="-120" yWindow="-120" windowWidth="20730" windowHeight="11160" xr2:uid="{ACE3E8D8-E19F-42AC-A45F-4508822CDB7A}"/>
  </bookViews>
  <sheets>
    <sheet name="Importante " sheetId="4" r:id="rId1"/>
    <sheet name="Planejamento " sheetId="1" r:id="rId2"/>
    <sheet name="Horários Disciplinas FEAGRI" sheetId="2" r:id="rId3"/>
    <sheet name="Monte Sua Grade "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1" l="1"/>
  <c r="F85" i="1"/>
  <c r="F18" i="1"/>
  <c r="F32" i="1" l="1"/>
  <c r="F145" i="1" l="1"/>
  <c r="G145" i="1" s="1"/>
  <c r="F142" i="1"/>
  <c r="G142" i="1" s="1"/>
  <c r="F127" i="1"/>
  <c r="F100" i="1"/>
  <c r="G100" i="1" s="1"/>
  <c r="F83" i="1"/>
  <c r="G83" i="1" s="1"/>
  <c r="G80" i="1"/>
  <c r="F76" i="1"/>
  <c r="G76" i="1" s="1"/>
  <c r="F62" i="1"/>
  <c r="F151" i="1"/>
  <c r="F150" i="1"/>
  <c r="G150" i="1" s="1"/>
  <c r="F152" i="1"/>
  <c r="F153" i="1"/>
  <c r="G153" i="1" s="1"/>
  <c r="F154" i="1"/>
  <c r="F148" i="1"/>
  <c r="G148" i="1" s="1"/>
  <c r="F147" i="1"/>
  <c r="G147" i="1" s="1"/>
  <c r="F149" i="1"/>
  <c r="F146" i="1"/>
  <c r="F144" i="1"/>
  <c r="G144" i="1" s="1"/>
  <c r="G127" i="1"/>
  <c r="G146" i="1"/>
  <c r="G149" i="1"/>
  <c r="G151" i="1"/>
  <c r="G152" i="1"/>
  <c r="G154" i="1"/>
  <c r="F143" i="1"/>
  <c r="G143" i="1" s="1"/>
  <c r="F141" i="1"/>
  <c r="G141" i="1" s="1"/>
  <c r="F140" i="1"/>
  <c r="G140" i="1" s="1"/>
  <c r="F139" i="1"/>
  <c r="G139" i="1" s="1"/>
  <c r="F138" i="1"/>
  <c r="G138" i="1" s="1"/>
  <c r="F137" i="1"/>
  <c r="G137" i="1" s="1"/>
  <c r="F136" i="1"/>
  <c r="G136" i="1" s="1"/>
  <c r="F135" i="1"/>
  <c r="G135" i="1" s="1"/>
  <c r="F134" i="1"/>
  <c r="G134" i="1" s="1"/>
  <c r="F133" i="1"/>
  <c r="G133" i="1" s="1"/>
  <c r="F132" i="1"/>
  <c r="G132" i="1" s="1"/>
  <c r="F131" i="1"/>
  <c r="G131" i="1" s="1"/>
  <c r="F130" i="1"/>
  <c r="G130" i="1" s="1"/>
  <c r="F129" i="1"/>
  <c r="G129" i="1" s="1"/>
  <c r="F128" i="1"/>
  <c r="G128"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F112" i="1"/>
  <c r="G112" i="1" s="1"/>
  <c r="F111" i="1"/>
  <c r="G111" i="1" s="1"/>
  <c r="F110" i="1"/>
  <c r="G110" i="1" s="1"/>
  <c r="F109" i="1"/>
  <c r="G109" i="1" s="1"/>
  <c r="F108" i="1"/>
  <c r="G108" i="1" s="1"/>
  <c r="F107" i="1"/>
  <c r="G107" i="1" s="1"/>
  <c r="F106" i="1"/>
  <c r="G106" i="1" s="1"/>
  <c r="F105" i="1"/>
  <c r="G105" i="1" s="1"/>
  <c r="F104" i="1"/>
  <c r="G104" i="1" s="1"/>
  <c r="F103" i="1"/>
  <c r="G103" i="1" s="1"/>
  <c r="F102" i="1"/>
  <c r="G102" i="1" s="1"/>
  <c r="F101" i="1"/>
  <c r="G101"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F34" i="1"/>
  <c r="F86" i="1" l="1"/>
  <c r="G86" i="1" s="1"/>
  <c r="G85" i="1"/>
  <c r="F82" i="1"/>
  <c r="G82" i="1" s="1"/>
  <c r="F81" i="1"/>
  <c r="G81" i="1" s="1"/>
  <c r="F78" i="1"/>
  <c r="G78" i="1" s="1"/>
  <c r="F77" i="1"/>
  <c r="G77" i="1" s="1"/>
  <c r="F75" i="1"/>
  <c r="G75" i="1" s="1"/>
  <c r="F74" i="1"/>
  <c r="G74" i="1" s="1"/>
  <c r="F73" i="1"/>
  <c r="G73" i="1" s="1"/>
  <c r="F72" i="1"/>
  <c r="G72" i="1" s="1"/>
  <c r="F71" i="1"/>
  <c r="G71" i="1" s="1"/>
  <c r="F69" i="1"/>
  <c r="G69" i="1" s="1"/>
  <c r="F68" i="1"/>
  <c r="G68" i="1" s="1"/>
  <c r="F67" i="1"/>
  <c r="G67" i="1" s="1"/>
  <c r="F66" i="1"/>
  <c r="G66" i="1" s="1"/>
  <c r="F65" i="1"/>
  <c r="G65" i="1" s="1"/>
  <c r="F64" i="1"/>
  <c r="G64" i="1" s="1"/>
  <c r="F63" i="1"/>
  <c r="G63" i="1" s="1"/>
  <c r="G62" i="1"/>
  <c r="F61" i="1"/>
  <c r="G61" i="1" s="1"/>
  <c r="F59" i="1"/>
  <c r="G59" i="1" s="1"/>
  <c r="F58" i="1"/>
  <c r="G58" i="1" s="1"/>
  <c r="F57" i="1"/>
  <c r="G57" i="1" s="1"/>
  <c r="F56" i="1"/>
  <c r="G56" i="1" s="1"/>
  <c r="F55" i="1"/>
  <c r="G55" i="1" s="1"/>
  <c r="F54" i="1"/>
  <c r="G54" i="1" s="1"/>
  <c r="F53" i="1"/>
  <c r="G53" i="1" s="1"/>
  <c r="F52" i="1"/>
  <c r="G52" i="1" s="1"/>
  <c r="F51" i="1"/>
  <c r="G51" i="1" s="1"/>
  <c r="D87" i="1" l="1"/>
  <c r="D88" i="1"/>
  <c r="G60" i="1"/>
  <c r="G70" i="1"/>
  <c r="G79" i="1"/>
  <c r="G84" i="1"/>
  <c r="G87"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G50" i="1"/>
  <c r="D50" i="1"/>
  <c r="D51" i="1"/>
  <c r="F49" i="1"/>
  <c r="G49" i="1" s="1"/>
  <c r="F48" i="1"/>
  <c r="G48" i="1" s="1"/>
  <c r="F47" i="1"/>
  <c r="G47" i="1" s="1"/>
  <c r="F46" i="1"/>
  <c r="G46" i="1" s="1"/>
  <c r="F45" i="1"/>
  <c r="G45" i="1" s="1"/>
  <c r="F44" i="1"/>
  <c r="G44" i="1" s="1"/>
  <c r="F43" i="1"/>
  <c r="G43" i="1" s="1"/>
  <c r="F42" i="1"/>
  <c r="G42" i="1" s="1"/>
  <c r="F41" i="1"/>
  <c r="G41" i="1" s="1"/>
  <c r="F40" i="1"/>
  <c r="G40" i="1" s="1"/>
  <c r="D41" i="1"/>
  <c r="D42" i="1"/>
  <c r="D43" i="1"/>
  <c r="D44" i="1"/>
  <c r="D45" i="1"/>
  <c r="D46" i="1"/>
  <c r="D47" i="1"/>
  <c r="D48" i="1"/>
  <c r="D49" i="1"/>
  <c r="D40" i="1"/>
  <c r="F38" i="1"/>
  <c r="G38" i="1" s="1"/>
  <c r="F37" i="1"/>
  <c r="G37" i="1" s="1"/>
  <c r="F36" i="1"/>
  <c r="G36" i="1" s="1"/>
  <c r="F35" i="1"/>
  <c r="G35" i="1" s="1"/>
  <c r="G34" i="1"/>
  <c r="F33" i="1"/>
  <c r="G33" i="1" s="1"/>
  <c r="G32" i="1"/>
  <c r="F31" i="1"/>
  <c r="G31" i="1" s="1"/>
  <c r="D32" i="1"/>
  <c r="D33" i="1"/>
  <c r="D34" i="1"/>
  <c r="D35" i="1"/>
  <c r="D36" i="1"/>
  <c r="D37" i="1"/>
  <c r="D38" i="1"/>
  <c r="D31" i="1"/>
  <c r="F29" i="1"/>
  <c r="G29" i="1" s="1"/>
  <c r="F28" i="1"/>
  <c r="G28" i="1" s="1"/>
  <c r="F27" i="1"/>
  <c r="G27" i="1" s="1"/>
  <c r="F26" i="1"/>
  <c r="G26" i="1" s="1"/>
  <c r="F25" i="1"/>
  <c r="G25" i="1" s="1"/>
  <c r="F24" i="1"/>
  <c r="G24" i="1" s="1"/>
  <c r="F23" i="1"/>
  <c r="G23" i="1" s="1"/>
  <c r="F22" i="1"/>
  <c r="G22" i="1" s="1"/>
  <c r="F20" i="1"/>
  <c r="G20" i="1" s="1"/>
  <c r="F19" i="1"/>
  <c r="G19" i="1" s="1"/>
  <c r="G18" i="1"/>
  <c r="F7" i="1"/>
  <c r="G7" i="1" s="1"/>
  <c r="F8" i="1"/>
  <c r="G8" i="1" s="1"/>
  <c r="F9" i="1"/>
  <c r="G9" i="1" s="1"/>
  <c r="F10" i="1"/>
  <c r="G10" i="1" s="1"/>
  <c r="F11" i="1"/>
  <c r="G11" i="1" s="1"/>
  <c r="F12" i="1"/>
  <c r="G12" i="1" s="1"/>
  <c r="F14" i="1"/>
  <c r="G14" i="1" s="1"/>
  <c r="F15" i="1"/>
  <c r="G15" i="1" s="1"/>
  <c r="F16" i="1"/>
  <c r="G16" i="1" s="1"/>
  <c r="F17" i="1"/>
  <c r="G17" i="1" s="1"/>
  <c r="F6" i="1"/>
  <c r="G6" i="1" s="1"/>
  <c r="D10" i="1"/>
  <c r="D11" i="1"/>
  <c r="D12" i="1"/>
  <c r="D14" i="1"/>
  <c r="D15" i="1"/>
  <c r="D16" i="1"/>
  <c r="D17" i="1"/>
  <c r="D18" i="1"/>
  <c r="D19" i="1"/>
  <c r="D20" i="1"/>
  <c r="D22" i="1"/>
  <c r="D23" i="1"/>
  <c r="D24" i="1"/>
  <c r="D25" i="1"/>
  <c r="D26" i="1"/>
  <c r="D27" i="1"/>
  <c r="D28" i="1"/>
  <c r="D29" i="1"/>
  <c r="D7" i="1"/>
  <c r="D8" i="1"/>
  <c r="D9" i="1"/>
  <c r="D6" i="1"/>
</calcChain>
</file>

<file path=xl/sharedStrings.xml><?xml version="1.0" encoding="utf-8"?>
<sst xmlns="http://schemas.openxmlformats.org/spreadsheetml/2006/main" count="589" uniqueCount="375">
  <si>
    <t xml:space="preserve">Planejamento </t>
  </si>
  <si>
    <t xml:space="preserve">Disciplina </t>
  </si>
  <si>
    <t xml:space="preserve">Situação </t>
  </si>
  <si>
    <t xml:space="preserve">FA100 - Engenharia Agrícola: Curso e Profissão </t>
  </si>
  <si>
    <t xml:space="preserve">FA173 - Desenho Técnico </t>
  </si>
  <si>
    <t>MA111 - Cálculo I</t>
  </si>
  <si>
    <t>MA141 - Geometria Analítica e Vetores</t>
  </si>
  <si>
    <t>MC102 - Algoritmos e Programação de Computadores</t>
  </si>
  <si>
    <t>QG101 - Química I</t>
  </si>
  <si>
    <t>QG102 -Química Experimental I</t>
  </si>
  <si>
    <t xml:space="preserve">BT330 - Botânica Básica </t>
  </si>
  <si>
    <t>F 128 - Física Geral I</t>
  </si>
  <si>
    <t>F 129 - Física Experimental I</t>
  </si>
  <si>
    <t>FA270 - Metodologia Científica e do Projeto</t>
  </si>
  <si>
    <t>MA211 - Cálculo II</t>
  </si>
  <si>
    <t xml:space="preserve">ME414 - Estatística para Experimentalistas </t>
  </si>
  <si>
    <t>EM306 - Estática</t>
  </si>
  <si>
    <t>F 328 - Física Geral III</t>
  </si>
  <si>
    <t>F 329 - Física Experimental III</t>
  </si>
  <si>
    <t xml:space="preserve">FA370 - Mecânica dos Fluidos para Engenharia </t>
  </si>
  <si>
    <t xml:space="preserve">FA373 - Pedologia </t>
  </si>
  <si>
    <t xml:space="preserve">FA379 - Introdução à Termodinâmica </t>
  </si>
  <si>
    <t>MA311 - Cálculo III</t>
  </si>
  <si>
    <t>MS211 - Cálculo Numérico</t>
  </si>
  <si>
    <t>FA100</t>
  </si>
  <si>
    <t>FA173</t>
  </si>
  <si>
    <t>MA111</t>
  </si>
  <si>
    <t>MA141</t>
  </si>
  <si>
    <t>MC102</t>
  </si>
  <si>
    <t>QG101</t>
  </si>
  <si>
    <t>QG102</t>
  </si>
  <si>
    <t>BT330</t>
  </si>
  <si>
    <t>F 128</t>
  </si>
  <si>
    <t>F 129</t>
  </si>
  <si>
    <t>FA270</t>
  </si>
  <si>
    <t>FA273</t>
  </si>
  <si>
    <t>MA211</t>
  </si>
  <si>
    <t>ME414</t>
  </si>
  <si>
    <t>EM306</t>
  </si>
  <si>
    <t>F 328</t>
  </si>
  <si>
    <t>F 329</t>
  </si>
  <si>
    <t>FA370</t>
  </si>
  <si>
    <t>FA373</t>
  </si>
  <si>
    <t>FA379</t>
  </si>
  <si>
    <t>MA311</t>
  </si>
  <si>
    <t>MS211</t>
  </si>
  <si>
    <t>CV323 - Topografia</t>
  </si>
  <si>
    <t xml:space="preserve">FA425 - Instrumentação Básica </t>
  </si>
  <si>
    <t xml:space="preserve">FA470 - Dinâmica de Corpos Rígidos </t>
  </si>
  <si>
    <t>FA473 - Sistemas de Produção</t>
  </si>
  <si>
    <t xml:space="preserve">FA474 - Dinâmica de Sistemas </t>
  </si>
  <si>
    <t xml:space="preserve">FA479 - Termodinâmica Aplicada </t>
  </si>
  <si>
    <t xml:space="preserve">FA481 - Características e Propriedades dos Solos </t>
  </si>
  <si>
    <t xml:space="preserve">3º Semestre </t>
  </si>
  <si>
    <t>CV323</t>
  </si>
  <si>
    <t>EM406</t>
  </si>
  <si>
    <t>FA425</t>
  </si>
  <si>
    <t>FA470</t>
  </si>
  <si>
    <t>FA473</t>
  </si>
  <si>
    <t>FA474</t>
  </si>
  <si>
    <t>FA479</t>
  </si>
  <si>
    <t>FA481</t>
  </si>
  <si>
    <t xml:space="preserve">1º Semestre </t>
  </si>
  <si>
    <t>Código</t>
  </si>
  <si>
    <t xml:space="preserve">2º Semestre </t>
  </si>
  <si>
    <t xml:space="preserve">4º Semestre </t>
  </si>
  <si>
    <t xml:space="preserve">5º Semestre </t>
  </si>
  <si>
    <t>EM406 - Resistência dos Materiais I</t>
  </si>
  <si>
    <t>EM506 - Resistência dos Materiais II</t>
  </si>
  <si>
    <t xml:space="preserve">FA503 - Meteorologia Agrícola </t>
  </si>
  <si>
    <t xml:space="preserve">FA520 - História e Desenvolvimento da Agricultura Brasileira </t>
  </si>
  <si>
    <t xml:space="preserve">FA564 - Barragens e Estradas de Terra </t>
  </si>
  <si>
    <t xml:space="preserve">FA576 - Propriedades Mecânicas dos Materiais Biológicos </t>
  </si>
  <si>
    <t xml:space="preserve">FA577 - Propriedades Físicas dos Produtos Agrícolas </t>
  </si>
  <si>
    <t>FA586 - Materiais de Construção Civil</t>
  </si>
  <si>
    <t>FA983 - Manejo e Conservação do Solo</t>
  </si>
  <si>
    <t>FA506</t>
  </si>
  <si>
    <t>FA503</t>
  </si>
  <si>
    <t>FA520</t>
  </si>
  <si>
    <t>FA564</t>
  </si>
  <si>
    <t>FA573</t>
  </si>
  <si>
    <t>FA576</t>
  </si>
  <si>
    <t>FA577</t>
  </si>
  <si>
    <t>FA585</t>
  </si>
  <si>
    <t>FA586</t>
  </si>
  <si>
    <t>FA983</t>
  </si>
  <si>
    <t xml:space="preserve">6º Semestre </t>
  </si>
  <si>
    <t xml:space="preserve">ET016 - Eletrotécnica </t>
  </si>
  <si>
    <t xml:space="preserve">FA622 - Sistemas Solo-Planta-Atmosfera </t>
  </si>
  <si>
    <t>FA665 - Geotecnologias I</t>
  </si>
  <si>
    <t>FA670 - Elementos de Máquinas</t>
  </si>
  <si>
    <t xml:space="preserve">FA676 - Hidráulica Geral </t>
  </si>
  <si>
    <t>FA679 - Tecnologia de Processos Pós-Colheita I</t>
  </si>
  <si>
    <t xml:space="preserve">FA680 - Relação Trator-Implemento </t>
  </si>
  <si>
    <t xml:space="preserve">FA720 - Fundamentos de Economia </t>
  </si>
  <si>
    <t xml:space="preserve">FA721 - Engenharia Econômica </t>
  </si>
  <si>
    <t xml:space="preserve">FA733 - Fundamentos de Microbiologia e Qualidade de Água </t>
  </si>
  <si>
    <t xml:space="preserve">FA778 - Construções Rurais para a Produção Animal </t>
  </si>
  <si>
    <t xml:space="preserve">FA780 - Instalações Elétricas para Sistemas Agroindustriais </t>
  </si>
  <si>
    <t xml:space="preserve">FA782 - Dimensionamento de Estruturas de Concreto </t>
  </si>
  <si>
    <t>FA786 - Hidrologia Ciência e Aplicação</t>
  </si>
  <si>
    <t xml:space="preserve">FA870 - Dimensionamento de Estruturas de Madeira </t>
  </si>
  <si>
    <t xml:space="preserve">FA873 - Ambientes para Animais e Plantas </t>
  </si>
  <si>
    <t xml:space="preserve">FA874 - Saneamento Ambiental </t>
  </si>
  <si>
    <t xml:space="preserve">FA876 - Técnicas de Irrigação </t>
  </si>
  <si>
    <t xml:space="preserve">FA877 - Planejamento Agrícola </t>
  </si>
  <si>
    <t xml:space="preserve">FA878 - Introdução ao Gerenciamento de Projetos </t>
  </si>
  <si>
    <t>FA879 - Tecnologias de Processos Pós-Colheita II</t>
  </si>
  <si>
    <t xml:space="preserve">FA880 - Princípios de Operação de Máquinas Agrícolas </t>
  </si>
  <si>
    <t xml:space="preserve">FA972 - Drenagem de Solos Agrícolas </t>
  </si>
  <si>
    <t>FA979 - Tecnologia de Processos Pós-Colheita III</t>
  </si>
  <si>
    <t>ET016</t>
  </si>
  <si>
    <t>FA622</t>
  </si>
  <si>
    <t>FA665</t>
  </si>
  <si>
    <t>FA670</t>
  </si>
  <si>
    <t>FA673</t>
  </si>
  <si>
    <t>FA676</t>
  </si>
  <si>
    <t>FA679</t>
  </si>
  <si>
    <t>FA680</t>
  </si>
  <si>
    <t>FA682</t>
  </si>
  <si>
    <t xml:space="preserve">Eletivas </t>
  </si>
  <si>
    <t xml:space="preserve">10º Semestre </t>
  </si>
  <si>
    <t xml:space="preserve">9º Semestre </t>
  </si>
  <si>
    <t xml:space="preserve">8º Semestre </t>
  </si>
  <si>
    <t xml:space="preserve">7º Semestre </t>
  </si>
  <si>
    <t>FA870</t>
  </si>
  <si>
    <t>FA873</t>
  </si>
  <si>
    <t>FA874</t>
  </si>
  <si>
    <t>FA876</t>
  </si>
  <si>
    <t>FA877</t>
  </si>
  <si>
    <t>FA878</t>
  </si>
  <si>
    <t>FA879</t>
  </si>
  <si>
    <t>FA880</t>
  </si>
  <si>
    <t>FA070</t>
  </si>
  <si>
    <t>FA972</t>
  </si>
  <si>
    <t>FA979</t>
  </si>
  <si>
    <t>FA984</t>
  </si>
  <si>
    <t>FA071</t>
  </si>
  <si>
    <t>FA985</t>
  </si>
  <si>
    <t>FA720</t>
  </si>
  <si>
    <t>FA721</t>
  </si>
  <si>
    <t>FA733</t>
  </si>
  <si>
    <t>FA770</t>
  </si>
  <si>
    <t>FA778</t>
  </si>
  <si>
    <t>FA779</t>
  </si>
  <si>
    <t>FA780</t>
  </si>
  <si>
    <t>FA782</t>
  </si>
  <si>
    <t>FA786</t>
  </si>
  <si>
    <t>AM002 - Água: Um Objeto Científico</t>
  </si>
  <si>
    <t>AM030 - Técnicas e Organização de Apresentações em Público</t>
  </si>
  <si>
    <t>FA001 - Saneamento Rural</t>
  </si>
  <si>
    <t>FA002 - Engenharia de Irrigação</t>
  </si>
  <si>
    <t>FA006 - Projetos Especiais de Ambientes Controlados</t>
  </si>
  <si>
    <t>FA016 - Tecnologia de Produção de Rações</t>
  </si>
  <si>
    <t>FA017 - Tópicos Especiais em Tecnologia Pós-Colheita</t>
  </si>
  <si>
    <t>FA018 - Tecnologia de Sementes</t>
  </si>
  <si>
    <t>FA019 - Teorias Avançadas do Processo de Secagem</t>
  </si>
  <si>
    <t>FA020 - Propriedades de Transferência</t>
  </si>
  <si>
    <t>FA021 - Gerenciamento de Recursos Hídricos</t>
  </si>
  <si>
    <t>FA024 - Projeto Estrutural de Máquinas Agrícolas</t>
  </si>
  <si>
    <t>FA026 - Ergonomia Aplicada à Engenharia Agrícola</t>
  </si>
  <si>
    <t>FA028 - Avaliação do Desempenho de Máquinas Agrícolas e Qualidade de Operação</t>
  </si>
  <si>
    <t>FA030 - Estradas Vicinais</t>
  </si>
  <si>
    <t>FA031 - Fontes Alternativas de Energia</t>
  </si>
  <si>
    <t>FA032 - Estruturas Metálicas</t>
  </si>
  <si>
    <t>FA033 - Pesquisa Operacional Aplicada à Agricultura</t>
  </si>
  <si>
    <t>FA041 - Aproveitamentos Hidroenergéticos no Meio Rural: Micro, Mini e Pequenas Usinas</t>
  </si>
  <si>
    <t>FA042 - Hidráulica Básica Aplicada à Máquinas Agrícolas</t>
  </si>
  <si>
    <t>FA043 - Qualidade e Segurança de Frutas e Hortaliças Frescas</t>
  </si>
  <si>
    <t>FA044 - Processamento Mínimo de Frutas e Hortaliças</t>
  </si>
  <si>
    <t>FA048 - Qualidade do Ar em Ambientes para Produção Intensiva de Animais</t>
  </si>
  <si>
    <t>FA050 - Introdução à Administração de Empresas do Agronegócio</t>
  </si>
  <si>
    <t>FA051 - Gestão Ambiental no Agronegócio</t>
  </si>
  <si>
    <t>FA052 - Projeto e Desenvolvimento de Embalagens para Produtos Agrícolas</t>
  </si>
  <si>
    <t>FA054 - Geotecnologias II</t>
  </si>
  <si>
    <t>FA055 - Qualidade da Água em Bacias Hidrográficas</t>
  </si>
  <si>
    <t>FA056 - Modelagem Hidrológica</t>
  </si>
  <si>
    <t>FA057 - Limnologia - Dinâmica da Água em Reservatórios</t>
  </si>
  <si>
    <t>FA058 - Instalações Hidráulicas em Edificações Rurais</t>
  </si>
  <si>
    <t>FA059 - Práticas de Hidráulica Aplicadas à Engenharia</t>
  </si>
  <si>
    <t>FA060 - Desenvolvimento Rural Sustentável</t>
  </si>
  <si>
    <t>FA061 - Agroecologia e Extensão Rural</t>
  </si>
  <si>
    <t>FA062 - Sistemas de Produção na Agricultura Familiar</t>
  </si>
  <si>
    <t>FA063 - Técnicas Construtivas</t>
  </si>
  <si>
    <t>FA066 - Avaliação de Terras para Fins Agrícolas</t>
  </si>
  <si>
    <t>FA067 - Fertilidade do Solo e Adubação</t>
  </si>
  <si>
    <t>FA068 - Erosão Acelerada do Solo e seu Controle</t>
  </si>
  <si>
    <t>FA069 - Organização e Análise Ergonômica do Trabalho</t>
  </si>
  <si>
    <t>FA073 - Interação Mecânica Máquina-Planta</t>
  </si>
  <si>
    <t>FA074 - Tecnologia em Agricultura de Precisão</t>
  </si>
  <si>
    <t>FA075 - Teoria de Controle Aplicada</t>
  </si>
  <si>
    <t>FA076 - Automação de Processos</t>
  </si>
  <si>
    <t>FA080 - Desenho Aplicado a Projeto de Máquinas Agrícolas</t>
  </si>
  <si>
    <t>FA081 - Mecanização Agrícola Aplicada a Culturas Comerciais</t>
  </si>
  <si>
    <t>FA082 - Estratégia e Gestão de Empresas Agropecuárias</t>
  </si>
  <si>
    <t>FA083 - Gestão de Processos no Agronegócio</t>
  </si>
  <si>
    <t>FA084 - Introdução à Mineração de Dados: Conceitos e Aplicações na Agricultura</t>
  </si>
  <si>
    <t>FA085 - Zootecnia de Precisão</t>
  </si>
  <si>
    <t>FA088 - Gestão de Responsabilidade Social e Sustentabilidade no Agronegócio</t>
  </si>
  <si>
    <t>FA090 - Comunicação e Tecnologia Rural</t>
  </si>
  <si>
    <t>FA091 - Marketing Rural</t>
  </si>
  <si>
    <t>FA093 - Introdução ao Mercado de Capitais e de Commodities Agrícolas</t>
  </si>
  <si>
    <t>FA094 - Segurança do Trabalho Rural</t>
  </si>
  <si>
    <t>FA095 - Gestão de Sistemas Integrados na Agropecuária</t>
  </si>
  <si>
    <t>FA097 - Biotecnologia I: Fundamentos</t>
  </si>
  <si>
    <t>FA099 - Internet das Coisas na Agricultura</t>
  </si>
  <si>
    <t>FA102 - Laboratório de Agricultura de Precisão</t>
  </si>
  <si>
    <t>FA103 - Análise de Imagens Aplicada a Produtos Agrícolas e Alimentos</t>
  </si>
  <si>
    <t>FA104 - Cartografia e Sistemas de Informações Geográficas Aplicadas</t>
  </si>
  <si>
    <t>FA105 - Patologias e Proteção da Madeira</t>
  </si>
  <si>
    <t>FA106 - Práticas Laboratoriais para Pesquisa Ambiental</t>
  </si>
  <si>
    <t>FA107 - Comercialização Agrícola</t>
  </si>
  <si>
    <t>FA108 - Logística Agroindustrial</t>
  </si>
  <si>
    <t>FA109 - Tópicos especiais em biotecnologia, agricultura e meio ambiente I</t>
  </si>
  <si>
    <t>FA110 - Tópicos especiais em biotecnologia, agricultura e meio ambiente II</t>
  </si>
  <si>
    <t>AM002</t>
  </si>
  <si>
    <t>AM030</t>
  </si>
  <si>
    <t>FA001</t>
  </si>
  <si>
    <t>FA002</t>
  </si>
  <si>
    <t>FA006</t>
  </si>
  <si>
    <t>FA016</t>
  </si>
  <si>
    <t>FA017</t>
  </si>
  <si>
    <t>FA018</t>
  </si>
  <si>
    <t>FA019</t>
  </si>
  <si>
    <t>FA020</t>
  </si>
  <si>
    <t>FA021</t>
  </si>
  <si>
    <t>FA024</t>
  </si>
  <si>
    <t>FA026</t>
  </si>
  <si>
    <t>FA028</t>
  </si>
  <si>
    <t>FA030</t>
  </si>
  <si>
    <t>FA031</t>
  </si>
  <si>
    <t>FA032</t>
  </si>
  <si>
    <t>FA033</t>
  </si>
  <si>
    <t>FA041</t>
  </si>
  <si>
    <t>FA042</t>
  </si>
  <si>
    <t>FA043</t>
  </si>
  <si>
    <t>FA044</t>
  </si>
  <si>
    <t>FA048</t>
  </si>
  <si>
    <t>FA050</t>
  </si>
  <si>
    <t>FA051</t>
  </si>
  <si>
    <t>FA052</t>
  </si>
  <si>
    <t>FA054</t>
  </si>
  <si>
    <t>FA055</t>
  </si>
  <si>
    <t>FA056</t>
  </si>
  <si>
    <t>FA058</t>
  </si>
  <si>
    <t>FA059</t>
  </si>
  <si>
    <t>FA060</t>
  </si>
  <si>
    <t>FA061</t>
  </si>
  <si>
    <t>FA062</t>
  </si>
  <si>
    <t>FA063</t>
  </si>
  <si>
    <t>FA066</t>
  </si>
  <si>
    <t>FA067</t>
  </si>
  <si>
    <t>FA068</t>
  </si>
  <si>
    <t>FA069</t>
  </si>
  <si>
    <t>FA073</t>
  </si>
  <si>
    <t>FA074</t>
  </si>
  <si>
    <t>FA075</t>
  </si>
  <si>
    <t>FA076</t>
  </si>
  <si>
    <t>FA080</t>
  </si>
  <si>
    <t>FA081</t>
  </si>
  <si>
    <t>FA082</t>
  </si>
  <si>
    <t>FA083</t>
  </si>
  <si>
    <t>FA084</t>
  </si>
  <si>
    <t>FA085</t>
  </si>
  <si>
    <t>FA088</t>
  </si>
  <si>
    <t>FA090</t>
  </si>
  <si>
    <t>FA091</t>
  </si>
  <si>
    <t>FA093</t>
  </si>
  <si>
    <t>FA094</t>
  </si>
  <si>
    <t>FA095</t>
  </si>
  <si>
    <t>FA097</t>
  </si>
  <si>
    <t>FA099</t>
  </si>
  <si>
    <t>FA102</t>
  </si>
  <si>
    <t>FA103</t>
  </si>
  <si>
    <t>FA104</t>
  </si>
  <si>
    <t>FA105</t>
  </si>
  <si>
    <t>FA106</t>
  </si>
  <si>
    <t>FA107</t>
  </si>
  <si>
    <t>FA108</t>
  </si>
  <si>
    <t>FA109</t>
  </si>
  <si>
    <t>FA110</t>
  </si>
  <si>
    <t>FA057</t>
  </si>
  <si>
    <t xml:space="preserve">FA984 - Introdução ao Trabalho de Conclusão de Curso </t>
  </si>
  <si>
    <t>CPF</t>
  </si>
  <si>
    <t xml:space="preserve">Observação </t>
  </si>
  <si>
    <t xml:space="preserve">Créditos </t>
  </si>
  <si>
    <t>Planejamento de Disciplinas - 2º Semestre 2019</t>
  </si>
  <si>
    <t>Esta é uma disciplina oferecida pelo IMECC. Você pode consultar seu horário de oferecimento no 2S2018 através do link: https://www.dac.unicamp.br/portal/caderno-de-horarios/2018/2/S/G/IMECC/MA141</t>
  </si>
  <si>
    <t>Esta é uma disciplina obrigatório e que requer autorização da secretaria de graduação para ser cursada.</t>
  </si>
  <si>
    <t>Esta é uma disciplina eletiva. Para cursá-la, é necessário realizar o pedido através do formulário "Disciplinas Eletivas" e posteriormente indicar qual é o horário que melhor se encaixa em sua grade. Para ser cursada ela exige aprovação da secretaria de graduação.</t>
  </si>
  <si>
    <t>Esta é uma disciplina oferecida pela FEM. Você pode consultar seu horário de oferecimento no 2S2018 através do link: https://www.dac.unicamp.br/portal/caderno-de-horarios/2018/2/S/G/FEM/EM506</t>
  </si>
  <si>
    <t>Esta é uma disciplina oferecida pela FEM. Você pode consultar seu horário de oferecimento no 2S2018 através do link: https://www.dac.unicamp.br/portal/caderno-de-horarios/2018/2/S/G/FEM/EM406</t>
  </si>
  <si>
    <t>Esta é uma disciplina oferecida pela FEC. Você pode consultar seu horário de oferecimento no 2S2018 através do link: https://www.dac.unicamp.br/portal/caderno-de-horarios/2018/2/S/G/FEC/CV323</t>
  </si>
  <si>
    <t>Esta é uma disciplina oferecida pelo IMECC. Você pode consultar seu horário de oferecimento no 2S2018 através do link:https://www.dac.unicamp.br/portal/caderno-de-horarios/2018/2/S/G/IMECC/MS211</t>
  </si>
  <si>
    <t>Esta é uma disciplina oferecida pelo IMECC. Você pode consultar seu horário de oferecimento no 2S2018 através do link: https://www.dac.unicamp.br/portal/caderno-de-horarios/2018/2/S/G/IMECC/MA311</t>
  </si>
  <si>
    <t>Esta é uma disciplina oferecida pelo IFGW. Você pode consultar seu horário de oferecimento no 2S2018 através do link: https://www.dac.unicamp.br/portal/caderno-de-horarios/2018/2/S/G/IFGW/F%20329</t>
  </si>
  <si>
    <t>Esta é uma disciplina oferecida pelo IFGW. Você pode consultar seu horário de oferecimento no 2S2018 através do link: https://www.dac.unicamp.br/portal/caderno-de-horarios/2018/2/S/G/IFGW/F%20328</t>
  </si>
  <si>
    <t>Esta é uma disciplina oferecida pela FEM. Você pode consultar seu horário de oferecimento no 2S2018 através do link: https://www.dac.unicamp.br/portal/caderno-de-horarios/2018/2/S/G/FEM/EM306</t>
  </si>
  <si>
    <t>Esta é uma disciplina oferecida pelo IMECC. Você pode consultar seu horário de oferecimento no 2S2018 através do link: https://www.dac.unicamp.br/portal/caderno-de-horarios/2018/2/S/G/IMECC/ME414</t>
  </si>
  <si>
    <t>Esta é uma disciplina oferecida pelo IMECC. Você pode consultar seu horário de oferecimento no 2S2018 através do link: https://www.dac.unicamp.br/portal/caderno-de-horarios/2018/2/S/G/IMECC/MA211</t>
  </si>
  <si>
    <t>Esta é uma disciplina oferecida pelo IFGW. Você pode consultar seu horário de oferecimento no 2S2018 através do link: https://www.dac.unicamp.br/portal/caderno-de-horarios/2018/2/S/G/IFGW/F%20129</t>
  </si>
  <si>
    <t>Esta é uma disciplina oferecida pelo IFGW. Você pode consultar seu horário de oferecimento no 2S2018 através do link: https://www.dac.unicamp.br/portal/caderno-de-horarios/2018/2/S/G/IFGW/F%20128</t>
  </si>
  <si>
    <t>Esta é uma disciplina oferecida pelo IQ. Você pode consultar seu horário de oferecimento no 2S2018 através do link: https://www.dac.unicamp.br/portal/caderno-de-horarios/2018/2/S/G/IQ/QG102</t>
  </si>
  <si>
    <t>Esta é uma disciplina oferecida pelo IQ. Você pode consultar seu horário de oferecimento no 2S2018 através do link: https://www.dac.unicamp.br/portal/caderno-de-horarios/2018/2/S/G/IQ/QG101</t>
  </si>
  <si>
    <t>Esta é uma disciplina oferecida pelo IC. Você pode consultar seu horário de oferecimento no 2S2018 através do link: https://www.dac.unicamp.br/portal/caderno-de-horarios/2018/2/S/G/IC/MC102</t>
  </si>
  <si>
    <t>Esta é uma disciplina oferecida pelo IMECC. Você pode consultar seu horário de oferecimento no 2S2018 através do link: https://www.dac.unicamp.br/portal/caderno-de-horarios/2018/2/S/G/IMECC/MA111</t>
  </si>
  <si>
    <t>Esta é uma disciplina oferecida pelo IB. Você pode consultar seu horário de oferecimento no 2S2018 através do link: https://www.dac.unicamp.br/portal/caderno-de-horarios/2018/2/S/G/IB/BT330</t>
  </si>
  <si>
    <t>IMPORTANTE !!!</t>
  </si>
  <si>
    <t xml:space="preserve">Leia com atenção estas instruções antes de utilizar a planilha </t>
  </si>
  <si>
    <t xml:space="preserve">Na aba "Monte Sua Grade" você irá encontrar um espaço para montar sua grade horária do próximo semestre. </t>
  </si>
  <si>
    <t xml:space="preserve">Horário </t>
  </si>
  <si>
    <t xml:space="preserve">SEGUNDA </t>
  </si>
  <si>
    <t xml:space="preserve">TERÇA </t>
  </si>
  <si>
    <t>QUARTA</t>
  </si>
  <si>
    <t xml:space="preserve">QUINTA </t>
  </si>
  <si>
    <t xml:space="preserve">SEXTA </t>
  </si>
  <si>
    <t xml:space="preserve">Horários das disciplinas da FEAGRI do 2º semestre </t>
  </si>
  <si>
    <t xml:space="preserve">Horários das disciplinas da FEAGRI do 4º semestre </t>
  </si>
  <si>
    <t xml:space="preserve">Horários das disciplinas da FEAGRI do 6º semestre </t>
  </si>
  <si>
    <t xml:space="preserve">Horários das disciplinas da FEAGRI do 8º semestre </t>
  </si>
  <si>
    <t xml:space="preserve">Horários das disciplinas da FEAGRI do 10º semestre </t>
  </si>
  <si>
    <t>Monte sua Grade</t>
  </si>
  <si>
    <t>FA273 - A</t>
  </si>
  <si>
    <t>FA273 - B</t>
  </si>
  <si>
    <t xml:space="preserve">FA270 - A </t>
  </si>
  <si>
    <t xml:space="preserve">FA270 - B </t>
  </si>
  <si>
    <t>FA481 - AB</t>
  </si>
  <si>
    <t xml:space="preserve">FA479 - A </t>
  </si>
  <si>
    <t xml:space="preserve">FA473 -A </t>
  </si>
  <si>
    <t>FA425-A</t>
  </si>
  <si>
    <t>FA470 - A</t>
  </si>
  <si>
    <t>FA481 - A</t>
  </si>
  <si>
    <t>FA481 - B</t>
  </si>
  <si>
    <t>FA473 - A</t>
  </si>
  <si>
    <t>FA425 - A</t>
  </si>
  <si>
    <t xml:space="preserve">FA474 -A </t>
  </si>
  <si>
    <t>FA673 - A</t>
  </si>
  <si>
    <t>FA676 - A</t>
  </si>
  <si>
    <t>FA679 - A</t>
  </si>
  <si>
    <t xml:space="preserve">FA670 - A </t>
  </si>
  <si>
    <t>FA622 -A</t>
  </si>
  <si>
    <t>FA680 - A</t>
  </si>
  <si>
    <t>FA665 - A</t>
  </si>
  <si>
    <t>FA682 - A</t>
  </si>
  <si>
    <t>FA878 - A</t>
  </si>
  <si>
    <t>FA876 - A</t>
  </si>
  <si>
    <t>FA877 - A</t>
  </si>
  <si>
    <t>FA880 - A</t>
  </si>
  <si>
    <t>FA873 - A</t>
  </si>
  <si>
    <t>FA870 - A</t>
  </si>
  <si>
    <t>FA874 - A</t>
  </si>
  <si>
    <t>FA879 - A</t>
  </si>
  <si>
    <t>FA985 - A</t>
  </si>
  <si>
    <t>FA071 - A</t>
  </si>
  <si>
    <t xml:space="preserve">Caso você já tenha cursado uma disciplina e reprovado a mesma por nota, uma possibilidade é realizar o pedido de turma especial através do formulário "Turma Especial". É importante salientar que o aluno reprovado por frequência não pode se matricular na turma especial da mesma. </t>
  </si>
  <si>
    <r>
      <t xml:space="preserve">Esta planilha foi desenvolvida com o intuito de facilitar a montagem da sua grade do 2º semestre de 2019. É importante salientar que ela é apenas um facilitador e pode conter erros, lembrando que a forma mais segura de montar sua grade horária é acessando o catálogo do curso de graduação, disponível em: </t>
    </r>
    <r>
      <rPr>
        <sz val="12"/>
        <color theme="4" tint="-0.499984740745262"/>
        <rFont val="Times New Roman"/>
        <family val="1"/>
      </rPr>
      <t xml:space="preserve">https://www.dac.unicamp.br/sistemas/catalogos/grad/catalogo2019/index.html, </t>
    </r>
    <r>
      <rPr>
        <sz val="12"/>
        <rFont val="Times New Roman"/>
        <family val="1"/>
      </rPr>
      <t xml:space="preserve">e os horários das disciplinas no 2º semestre, disponível em: </t>
    </r>
    <r>
      <rPr>
        <sz val="12"/>
        <color theme="4" tint="-0.499984740745262"/>
        <rFont val="Times New Roman"/>
        <family val="1"/>
      </rPr>
      <t>https://www.dac.unicamp.br/portal/caderno-de-horarios/2018</t>
    </r>
    <r>
      <rPr>
        <sz val="12"/>
        <rFont val="Times New Roman"/>
        <family val="1"/>
      </rPr>
      <t>.</t>
    </r>
  </si>
  <si>
    <r>
      <t xml:space="preserve">Para utilizar a planilha é necessário ter em mãos o valor de seu CPF (coeficiente de progressão futuro) e as disciplinas que já cursou, ou que está cursando e será aprovado. Seu CPF pode ser obtido no "relatório de integralização", disponível em: </t>
    </r>
    <r>
      <rPr>
        <sz val="12"/>
        <color theme="4" tint="-0.499984740745262"/>
        <rFont val="Times New Roman"/>
        <family val="1"/>
      </rPr>
      <t>https://www1.sistemas.unicamp.br/altmatr/autenticarusuario.do</t>
    </r>
    <r>
      <rPr>
        <sz val="12"/>
        <rFont val="Times New Roman"/>
        <family val="1"/>
      </rPr>
      <t xml:space="preserve">, após realizar a autenticação com usuário e senha DAC. </t>
    </r>
  </si>
  <si>
    <t>Na próxima aba (Planejamento) é possível descobrir quais são as disciplinas que você poderá cursar no próximo semestre. Para isso você deverá inserir o valor do seu CPF  na célula "G2", e na coluna "C" da tabela inserir o número "1" para as disciplinas que já cursou ou está cursando e será aprovado e o número "0" para as disciplinas que ainda não cursou ou será reprovado. Assim, a planilha retornará em um tom amarelado as disciplinas que você está apto a cursar no próximo semestre. Caso a disciplina seja regular do 2º semestre, você pode consultar seu horário de oferecimento na aba "Horário Disciplinas FEAGRI". Caso a disciplina seja regular do 1º semestre e queira cursá-la, é necessário realizar o pedido de "Disciplina Obrigatória - Fora de Fase" no formulário disponibilizado. Caso a disciplina seja eletiva e queira cursá-la, é necessário realizar o pedido de "Disciplina Eletiva" no formulário disponibilizado.</t>
  </si>
  <si>
    <t xml:space="preserve">FA273 - Desenho Civil Assistido por Computador </t>
  </si>
  <si>
    <t xml:space="preserve">FA573 - Laboratório de Máquinas Agrícolas </t>
  </si>
  <si>
    <t xml:space="preserve">FA585 - Materiais e Tecnologia Mecânica </t>
  </si>
  <si>
    <t>Esta disciplina é oferecida pela FEEC. Você pode consultar seu horário de oferecimento no 2S2018 através do link: https://www.dac.unicamp.br/portal/caderno-de-horarios/2018/2/S/G/FEEC/ET016</t>
  </si>
  <si>
    <t>FA673 - Transferência de Calor e Massa</t>
  </si>
  <si>
    <t xml:space="preserve">FA682 - Modelagem Estrutural Aplicada </t>
  </si>
  <si>
    <t xml:space="preserve">FA770 - Elementos de Transmissões Mecânicas </t>
  </si>
  <si>
    <t xml:space="preserve">FA779 - Tecnologias de Resfriamento para Produtos Hortícolas </t>
  </si>
  <si>
    <t xml:space="preserve">FA070 - Estágio Supervisionado </t>
  </si>
  <si>
    <t xml:space="preserve">FA071 - Sociologia e Extensão Rural </t>
  </si>
  <si>
    <t xml:space="preserve">FA985 - Trabalho de Concluam de Curso </t>
  </si>
  <si>
    <t>Esta é uma disciplina obrigatória oferecida regularmente no 1º semestre do ano. Para cursá-la no 2º semestre é necessário realizar o pedido através do formulário "Disciplinas Obrigatórias -  Fora de Fase" e posteriormente indicar quais os horários disponíveis em sua grade.</t>
  </si>
  <si>
    <t xml:space="preserve">Esta é uma disciplina eletiva. Para cursá-la, é necessário realizar o pedido através do formulário "Disciplinas Eletivas" e posteriormente indicar os horários disponíveis em sua grade. </t>
  </si>
  <si>
    <t>Esta é uma disciplina eletiva. Para cursá-la, é necessário realizar o pedido através do formulário "Disciplinas Eletivas" e posteriormente indicar os horários disponíveis em sua grade. Para ser cursada ela exige aprovação da secretaria de graduação.</t>
  </si>
  <si>
    <t>Esta é uma disciplina obrigatória oferecida regularmente no 2º semestre do ano. Seu horário de oferecimento consta na próxima aba (Horários Disciplinas FEAGRI). Caso haja conflito de horário com outra disciplina, uma opção é o pedido de uma nova turma  através do formulário "Disciplinas Obrigatórias - Turma B"</t>
  </si>
  <si>
    <t xml:space="preserve">Na aba "Horários Disciplinas FEAGRI" você pode consultar os horários de oferecimento das disciplinas regulares do 2º semestre na FEAGRI e assim montar sua grade. </t>
  </si>
  <si>
    <t>OBS.: Esta planilha foi desenvolvida utilizando o Excel 2019, seu funcionamento pode falhar se executado em Planilhas Google ou versões muito antigas do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</si>
</sst>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sz val="12"/>
      <color theme="1"/>
      <name val="Times New Roman"/>
      <family val="1"/>
    </font>
    <font>
      <b/>
      <sz val="14"/>
      <color theme="1"/>
      <name val="Times New Roman"/>
      <family val="1"/>
    </font>
    <font>
      <b/>
      <sz val="16"/>
      <color theme="1"/>
      <name val="Times New Roman"/>
      <family val="1"/>
    </font>
    <font>
      <b/>
      <sz val="11"/>
      <color theme="1"/>
      <name val="Calibri"/>
      <family val="2"/>
      <scheme val="minor"/>
    </font>
    <font>
      <b/>
      <sz val="12"/>
      <color theme="1"/>
      <name val="Times New Roman"/>
      <family val="1"/>
    </font>
    <font>
      <b/>
      <sz val="30"/>
      <color rgb="FFFF0000"/>
      <name val="Times New Roman"/>
      <family val="1"/>
    </font>
    <font>
      <b/>
      <sz val="18"/>
      <color theme="1"/>
      <name val="Times New Roman"/>
      <family val="1"/>
    </font>
    <font>
      <sz val="12"/>
      <color theme="4" tint="-0.499984740745262"/>
      <name val="Times New Roman"/>
      <family val="1"/>
    </font>
    <font>
      <sz val="12"/>
      <name val="Times New Roman"/>
      <family val="1"/>
    </font>
    <font>
      <b/>
      <sz val="12"/>
      <color theme="9" tint="-0.499984740745262"/>
      <name val="Times New Roman"/>
      <family val="1"/>
    </font>
    <font>
      <b/>
      <sz val="18"/>
      <color theme="9" tint="-0.499984740745262"/>
      <name val="Times New Roman"/>
      <family val="1"/>
    </font>
    <font>
      <sz val="12"/>
      <color rgb="FFFF0000"/>
      <name val="Times New Roman"/>
      <family val="1"/>
    </font>
  </fonts>
  <fills count="12">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5" borderId="2" xfId="0" applyFont="1" applyFill="1" applyBorder="1" applyAlignment="1">
      <alignment horizontal="center" vertical="center"/>
    </xf>
    <xf numFmtId="0" fontId="5" fillId="0" borderId="1" xfId="0" applyFont="1" applyBorder="1" applyAlignment="1">
      <alignment horizontal="center" vertical="center" wrapText="1"/>
    </xf>
    <xf numFmtId="0" fontId="4" fillId="0" borderId="0" xfId="0" applyFont="1"/>
    <xf numFmtId="0" fontId="5" fillId="0" borderId="0" xfId="0" applyFont="1" applyAlignment="1">
      <alignment horizontal="center" vertical="center"/>
    </xf>
    <xf numFmtId="0" fontId="5" fillId="0" borderId="1" xfId="0" applyFont="1" applyBorder="1" applyAlignment="1">
      <alignment horizontal="center" vertical="center"/>
    </xf>
    <xf numFmtId="0" fontId="6" fillId="7" borderId="0" xfId="0" applyFont="1" applyFill="1" applyAlignment="1">
      <alignment horizontal="center" vertical="center"/>
    </xf>
    <xf numFmtId="0" fontId="7" fillId="8" borderId="0" xfId="0" applyFont="1" applyFill="1" applyAlignment="1">
      <alignment horizontal="center"/>
    </xf>
    <xf numFmtId="0" fontId="1" fillId="9" borderId="0" xfId="0" applyFont="1" applyFill="1" applyAlignment="1">
      <alignment horizontal="left" vertical="center"/>
    </xf>
    <xf numFmtId="0" fontId="1" fillId="9" borderId="0" xfId="0" applyFont="1" applyFill="1" applyAlignment="1">
      <alignment horizontal="left" vertical="center" wrapText="1"/>
    </xf>
    <xf numFmtId="0" fontId="10" fillId="0" borderId="1" xfId="0" applyFont="1" applyBorder="1" applyAlignment="1">
      <alignment horizontal="center" vertical="center"/>
    </xf>
    <xf numFmtId="20" fontId="1" fillId="0" borderId="1" xfId="0" applyNumberFormat="1" applyFont="1" applyBorder="1" applyAlignment="1">
      <alignment horizontal="center" vertical="center"/>
    </xf>
    <xf numFmtId="0" fontId="10" fillId="9" borderId="1" xfId="0" applyFont="1" applyFill="1" applyBorder="1" applyAlignment="1">
      <alignment horizontal="center" vertical="center"/>
    </xf>
    <xf numFmtId="20" fontId="5" fillId="10" borderId="1" xfId="0" applyNumberFormat="1" applyFont="1" applyFill="1" applyBorder="1" applyAlignment="1">
      <alignment horizontal="center" vertical="center"/>
    </xf>
    <xf numFmtId="0" fontId="0" fillId="0" borderId="0" xfId="0" applyAlignment="1">
      <alignment vertical="center"/>
    </xf>
    <xf numFmtId="0" fontId="12" fillId="9" borderId="0" xfId="0" applyFont="1" applyFill="1" applyAlignment="1">
      <alignment horizontal="left" vertical="center" wrapText="1"/>
    </xf>
    <xf numFmtId="164" fontId="1" fillId="5" borderId="2"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10" fillId="0" borderId="1" xfId="0" applyFont="1" applyBorder="1" applyAlignment="1">
      <alignment horizontal="center" vertical="center"/>
    </xf>
    <xf numFmtId="0" fontId="11" fillId="11" borderId="1" xfId="0" applyFont="1" applyFill="1" applyBorder="1" applyAlignment="1">
      <alignment horizontal="center" vertical="center"/>
    </xf>
  </cellXfs>
  <cellStyles count="1">
    <cellStyle name="Normal" xfId="0" builtinId="0"/>
  </cellStyles>
  <dxfs count="188">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ont>
        <b/>
        <i val="0"/>
      </font>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7" tint="0.59996337778862885"/>
        </patternFill>
      </fill>
    </dxf>
    <dxf>
      <font>
        <color theme="0"/>
      </font>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CCD7-9419-4002-9E4B-37DB39B531C9}">
  <dimension ref="B1:B16"/>
  <sheetViews>
    <sheetView showGridLines="0" tabSelected="1" workbookViewId="0">
      <selection activeCell="B20" sqref="B20"/>
    </sheetView>
  </sheetViews>
  <sheetFormatPr defaultRowHeight="15" x14ac:dyDescent="0.25"/>
  <cols>
    <col min="1" max="1" width="4.28515625" customWidth="1"/>
    <col min="2" max="2" width="137.140625" customWidth="1"/>
  </cols>
  <sheetData>
    <row r="1" spans="2:2" ht="22.5" customHeight="1" x14ac:dyDescent="0.25"/>
    <row r="2" spans="2:2" ht="37.5" x14ac:dyDescent="0.25">
      <c r="B2" s="13" t="s">
        <v>307</v>
      </c>
    </row>
    <row r="3" spans="2:2" ht="22.5" x14ac:dyDescent="0.3">
      <c r="B3" s="14" t="s">
        <v>308</v>
      </c>
    </row>
    <row r="4" spans="2:2" ht="15.75" x14ac:dyDescent="0.25">
      <c r="B4" s="15"/>
    </row>
    <row r="5" spans="2:2" ht="63" x14ac:dyDescent="0.25">
      <c r="B5" s="16" t="s">
        <v>355</v>
      </c>
    </row>
    <row r="6" spans="2:2" ht="15.75" x14ac:dyDescent="0.25">
      <c r="B6" s="15"/>
    </row>
    <row r="7" spans="2:2" ht="47.25" x14ac:dyDescent="0.25">
      <c r="B7" s="16" t="s">
        <v>356</v>
      </c>
    </row>
    <row r="8" spans="2:2" ht="15.75" x14ac:dyDescent="0.25">
      <c r="B8" s="15"/>
    </row>
    <row r="9" spans="2:2" ht="110.25" x14ac:dyDescent="0.25">
      <c r="B9" s="16" t="s">
        <v>357</v>
      </c>
    </row>
    <row r="10" spans="2:2" ht="31.5" x14ac:dyDescent="0.25">
      <c r="B10" s="16" t="s">
        <v>354</v>
      </c>
    </row>
    <row r="11" spans="2:2" ht="15.75" x14ac:dyDescent="0.25">
      <c r="B11" s="15"/>
    </row>
    <row r="12" spans="2:2" ht="31.5" x14ac:dyDescent="0.25">
      <c r="B12" s="16" t="s">
        <v>373</v>
      </c>
    </row>
    <row r="13" spans="2:2" ht="15.75" x14ac:dyDescent="0.25">
      <c r="B13" s="15"/>
    </row>
    <row r="14" spans="2:2" ht="15.75" x14ac:dyDescent="0.25">
      <c r="B14" s="15" t="s">
        <v>309</v>
      </c>
    </row>
    <row r="15" spans="2:2" ht="15.75" x14ac:dyDescent="0.25">
      <c r="B15" s="15"/>
    </row>
    <row r="16" spans="2:2" ht="31.5" x14ac:dyDescent="0.25">
      <c r="B16" s="22" t="s">
        <v>374</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B37D-A96E-4605-ACB1-B66BD257662A}">
  <sheetPr codeName="Planilha1">
    <pageSetUpPr fitToPage="1"/>
  </sheetPr>
  <dimension ref="A1:N154"/>
  <sheetViews>
    <sheetView showGridLines="0" topLeftCell="A79" zoomScaleNormal="100" workbookViewId="0">
      <selection activeCell="F80" sqref="F80"/>
    </sheetView>
  </sheetViews>
  <sheetFormatPr defaultRowHeight="15" x14ac:dyDescent="0.25"/>
  <cols>
    <col min="1" max="1" width="4.28515625" customWidth="1"/>
    <col min="2" max="2" width="27" customWidth="1"/>
    <col min="3" max="3" width="6.42578125" customWidth="1"/>
    <col min="4" max="4" width="19" customWidth="1"/>
    <col min="5" max="5" width="10.7109375" customWidth="1"/>
    <col min="6" max="6" width="6.42578125" customWidth="1"/>
    <col min="7" max="7" width="19.140625" customWidth="1"/>
    <col min="8" max="8" width="80.85546875" bestFit="1" customWidth="1"/>
    <col min="9" max="9" width="12" style="10" bestFit="1" customWidth="1"/>
  </cols>
  <sheetData>
    <row r="1" spans="1:14" ht="22.5" customHeight="1" x14ac:dyDescent="0.25"/>
    <row r="2" spans="1:14" ht="15.75" x14ac:dyDescent="0.25">
      <c r="A2" s="1"/>
      <c r="B2" s="1"/>
      <c r="C2" s="1"/>
      <c r="D2" s="1"/>
      <c r="E2" s="1"/>
      <c r="F2" s="8" t="s">
        <v>283</v>
      </c>
      <c r="G2" s="23">
        <v>0</v>
      </c>
      <c r="H2" s="1"/>
      <c r="I2" s="11"/>
      <c r="J2" s="1"/>
      <c r="K2" s="1"/>
      <c r="L2" s="1"/>
      <c r="M2" s="1"/>
      <c r="N2" s="1"/>
    </row>
    <row r="3" spans="1:14" ht="20.25" x14ac:dyDescent="0.25">
      <c r="A3" s="1"/>
      <c r="B3" s="24" t="s">
        <v>286</v>
      </c>
      <c r="C3" s="24"/>
      <c r="D3" s="24"/>
      <c r="E3" s="24"/>
      <c r="F3" s="24"/>
      <c r="G3" s="24"/>
      <c r="H3" s="1"/>
      <c r="I3" s="11"/>
      <c r="J3" s="1"/>
      <c r="K3" s="1"/>
      <c r="L3" s="1"/>
      <c r="M3" s="1"/>
      <c r="N3" s="1"/>
    </row>
    <row r="4" spans="1:14" ht="18.75" x14ac:dyDescent="0.25">
      <c r="A4" s="1"/>
      <c r="B4" s="7" t="s">
        <v>1</v>
      </c>
      <c r="C4" s="26" t="s">
        <v>2</v>
      </c>
      <c r="D4" s="26"/>
      <c r="E4" s="7" t="s">
        <v>63</v>
      </c>
      <c r="F4" s="26" t="s">
        <v>0</v>
      </c>
      <c r="G4" s="26"/>
      <c r="H4" s="1"/>
      <c r="I4" s="11"/>
      <c r="J4" s="1"/>
      <c r="K4" s="1"/>
      <c r="L4" s="1"/>
      <c r="M4" s="1"/>
      <c r="N4" s="1"/>
    </row>
    <row r="5" spans="1:14" ht="18.75" x14ac:dyDescent="0.25">
      <c r="A5" s="1"/>
      <c r="B5" s="25" t="s">
        <v>62</v>
      </c>
      <c r="C5" s="25"/>
      <c r="D5" s="25"/>
      <c r="E5" s="25"/>
      <c r="F5" s="25"/>
      <c r="G5" s="25"/>
      <c r="H5" s="7" t="s">
        <v>284</v>
      </c>
      <c r="I5" s="7" t="s">
        <v>285</v>
      </c>
      <c r="J5" s="1"/>
      <c r="K5" s="1"/>
      <c r="L5" s="1"/>
      <c r="M5" s="1"/>
      <c r="N5" s="1"/>
    </row>
    <row r="6" spans="1:14" ht="63" customHeight="1" x14ac:dyDescent="0.25">
      <c r="A6" s="1"/>
      <c r="B6" s="6" t="s">
        <v>3</v>
      </c>
      <c r="C6" s="3">
        <v>0</v>
      </c>
      <c r="D6" s="2" t="str">
        <f>IF(C6=1, "Já cursei ou estou cursando e serei aprovado", "Ainda não cursei a disciplina")</f>
        <v>Ainda não cursei a disciplina</v>
      </c>
      <c r="E6" s="5" t="s">
        <v>24</v>
      </c>
      <c r="F6" s="3">
        <f>IF(C6=1,1,2)</f>
        <v>2</v>
      </c>
      <c r="G6" s="2" t="str">
        <f>IF(F6=1, "Já cursei a disciplina", IF(F6=2, "Posso cursar a disciplina no próximo semestre", "Ainda não posso cursar a disciplina"))</f>
        <v>Posso cursar a disciplina no próximo semestre</v>
      </c>
      <c r="H6" s="9"/>
      <c r="I6" s="12">
        <v>2</v>
      </c>
      <c r="J6" s="1"/>
      <c r="K6" s="1"/>
      <c r="L6" s="1"/>
      <c r="M6" s="1"/>
      <c r="N6" s="1"/>
    </row>
    <row r="7" spans="1:14" ht="63" customHeight="1" x14ac:dyDescent="0.25">
      <c r="A7" s="1"/>
      <c r="B7" s="4" t="s">
        <v>4</v>
      </c>
      <c r="C7" s="3">
        <v>0</v>
      </c>
      <c r="D7" s="2" t="str">
        <f t="shared" ref="D7:D70" si="0">IF(C7=1, "Já cursei ou estou cursando e serei aprovado", "Ainda não cursei a disciplina")</f>
        <v>Ainda não cursei a disciplina</v>
      </c>
      <c r="E7" s="5" t="s">
        <v>25</v>
      </c>
      <c r="F7" s="3">
        <f t="shared" ref="F7:F17" si="1">IF(C7=1,1,2)</f>
        <v>2</v>
      </c>
      <c r="G7" s="2" t="str">
        <f t="shared" ref="G7:G12" si="2">IF(F7=1, "Já cursei a disciplina", IF(F7=2, "Posso cursar a disciplina no próximo semestre", "Ainda não posso cursar a disciplina"))</f>
        <v>Posso cursar a disciplina no próximo semestre</v>
      </c>
      <c r="H7" s="9" t="s">
        <v>369</v>
      </c>
      <c r="I7" s="12">
        <v>2</v>
      </c>
      <c r="J7" s="1"/>
      <c r="K7" s="1"/>
      <c r="L7" s="1"/>
      <c r="M7" s="1"/>
      <c r="N7" s="1"/>
    </row>
    <row r="8" spans="1:14" ht="63" customHeight="1" x14ac:dyDescent="0.25">
      <c r="A8" s="1"/>
      <c r="B8" s="4" t="s">
        <v>5</v>
      </c>
      <c r="C8" s="3">
        <v>0</v>
      </c>
      <c r="D8" s="2" t="str">
        <f t="shared" si="0"/>
        <v>Ainda não cursei a disciplina</v>
      </c>
      <c r="E8" s="5" t="s">
        <v>26</v>
      </c>
      <c r="F8" s="3">
        <f t="shared" si="1"/>
        <v>2</v>
      </c>
      <c r="G8" s="2" t="str">
        <f t="shared" si="2"/>
        <v>Posso cursar a disciplina no próximo semestre</v>
      </c>
      <c r="H8" s="9" t="s">
        <v>305</v>
      </c>
      <c r="I8" s="12">
        <v>6</v>
      </c>
      <c r="J8" s="1"/>
      <c r="K8" s="1"/>
      <c r="L8" s="1"/>
      <c r="M8" s="1"/>
      <c r="N8" s="1"/>
    </row>
    <row r="9" spans="1:14" ht="63" customHeight="1" x14ac:dyDescent="0.25">
      <c r="A9" s="1"/>
      <c r="B9" s="4" t="s">
        <v>6</v>
      </c>
      <c r="C9" s="3">
        <v>0</v>
      </c>
      <c r="D9" s="2" t="str">
        <f t="shared" si="0"/>
        <v>Ainda não cursei a disciplina</v>
      </c>
      <c r="E9" s="5" t="s">
        <v>27</v>
      </c>
      <c r="F9" s="3">
        <f t="shared" si="1"/>
        <v>2</v>
      </c>
      <c r="G9" s="2" t="str">
        <f t="shared" si="2"/>
        <v>Posso cursar a disciplina no próximo semestre</v>
      </c>
      <c r="H9" s="9" t="s">
        <v>287</v>
      </c>
      <c r="I9" s="12">
        <v>4</v>
      </c>
      <c r="J9" s="1"/>
      <c r="K9" s="1"/>
      <c r="L9" s="1"/>
      <c r="M9" s="1"/>
      <c r="N9" s="1"/>
    </row>
    <row r="10" spans="1:14" ht="63" customHeight="1" x14ac:dyDescent="0.25">
      <c r="A10" s="1"/>
      <c r="B10" s="4" t="s">
        <v>7</v>
      </c>
      <c r="C10" s="3">
        <v>0</v>
      </c>
      <c r="D10" s="2" t="str">
        <f t="shared" si="0"/>
        <v>Ainda não cursei a disciplina</v>
      </c>
      <c r="E10" s="5" t="s">
        <v>28</v>
      </c>
      <c r="F10" s="3">
        <f t="shared" si="1"/>
        <v>2</v>
      </c>
      <c r="G10" s="2" t="str">
        <f t="shared" si="2"/>
        <v>Posso cursar a disciplina no próximo semestre</v>
      </c>
      <c r="H10" s="9" t="s">
        <v>304</v>
      </c>
      <c r="I10" s="12">
        <v>6</v>
      </c>
      <c r="J10" s="1"/>
      <c r="K10" s="1"/>
      <c r="L10" s="1"/>
      <c r="M10" s="1"/>
      <c r="N10" s="1"/>
    </row>
    <row r="11" spans="1:14" ht="63" customHeight="1" x14ac:dyDescent="0.25">
      <c r="A11" s="1"/>
      <c r="B11" s="4" t="s">
        <v>8</v>
      </c>
      <c r="C11" s="3">
        <v>0</v>
      </c>
      <c r="D11" s="2" t="str">
        <f t="shared" si="0"/>
        <v>Ainda não cursei a disciplina</v>
      </c>
      <c r="E11" s="5" t="s">
        <v>29</v>
      </c>
      <c r="F11" s="3">
        <f t="shared" si="1"/>
        <v>2</v>
      </c>
      <c r="G11" s="2" t="str">
        <f t="shared" si="2"/>
        <v>Posso cursar a disciplina no próximo semestre</v>
      </c>
      <c r="H11" s="9" t="s">
        <v>303</v>
      </c>
      <c r="I11" s="12">
        <v>4</v>
      </c>
      <c r="J11" s="1"/>
      <c r="K11" s="1"/>
      <c r="L11" s="1"/>
      <c r="M11" s="1"/>
      <c r="N11" s="1"/>
    </row>
    <row r="12" spans="1:14" ht="63" customHeight="1" x14ac:dyDescent="0.25">
      <c r="A12" s="1"/>
      <c r="B12" s="4" t="s">
        <v>9</v>
      </c>
      <c r="C12" s="3">
        <v>0</v>
      </c>
      <c r="D12" s="2" t="str">
        <f t="shared" si="0"/>
        <v>Ainda não cursei a disciplina</v>
      </c>
      <c r="E12" s="5" t="s">
        <v>30</v>
      </c>
      <c r="F12" s="3">
        <f t="shared" si="1"/>
        <v>2</v>
      </c>
      <c r="G12" s="2" t="str">
        <f t="shared" si="2"/>
        <v>Posso cursar a disciplina no próximo semestre</v>
      </c>
      <c r="H12" s="9" t="s">
        <v>302</v>
      </c>
      <c r="I12" s="12">
        <v>4</v>
      </c>
      <c r="J12" s="1"/>
      <c r="K12" s="1"/>
      <c r="L12" s="1"/>
      <c r="M12" s="1"/>
      <c r="N12" s="1"/>
    </row>
    <row r="13" spans="1:14" ht="18.75" x14ac:dyDescent="0.25">
      <c r="A13" s="1"/>
      <c r="B13" s="25" t="s">
        <v>64</v>
      </c>
      <c r="C13" s="25"/>
      <c r="D13" s="25"/>
      <c r="E13" s="25"/>
      <c r="F13" s="25"/>
      <c r="G13" s="25"/>
      <c r="H13" s="7" t="s">
        <v>284</v>
      </c>
      <c r="I13" s="7" t="s">
        <v>285</v>
      </c>
      <c r="J13" s="1"/>
      <c r="K13" s="1"/>
      <c r="L13" s="1"/>
      <c r="M13" s="1"/>
      <c r="N13" s="1"/>
    </row>
    <row r="14" spans="1:14" ht="63" customHeight="1" x14ac:dyDescent="0.25">
      <c r="A14" s="1"/>
      <c r="B14" s="4" t="s">
        <v>10</v>
      </c>
      <c r="C14" s="3">
        <v>0</v>
      </c>
      <c r="D14" s="2" t="str">
        <f t="shared" si="0"/>
        <v>Ainda não cursei a disciplina</v>
      </c>
      <c r="E14" s="5" t="s">
        <v>31</v>
      </c>
      <c r="F14" s="3">
        <f t="shared" si="1"/>
        <v>2</v>
      </c>
      <c r="G14" s="2" t="str">
        <f>IF(F14=1, "Já cursei a disciplina", IF(F14=2, "Posso cursar a disciplina no próximo semestre", "Ainda não posso cursar a disciplina"))</f>
        <v>Posso cursar a disciplina no próximo semestre</v>
      </c>
      <c r="H14" s="9" t="s">
        <v>306</v>
      </c>
      <c r="I14" s="12">
        <v>2</v>
      </c>
      <c r="J14" s="1"/>
      <c r="K14" s="1"/>
      <c r="L14" s="1"/>
      <c r="M14" s="1"/>
      <c r="N14" s="1"/>
    </row>
    <row r="15" spans="1:14" ht="63" customHeight="1" x14ac:dyDescent="0.25">
      <c r="A15" s="1"/>
      <c r="B15" s="4" t="s">
        <v>11</v>
      </c>
      <c r="C15" s="3">
        <v>0</v>
      </c>
      <c r="D15" s="2" t="str">
        <f t="shared" si="0"/>
        <v>Ainda não cursei a disciplina</v>
      </c>
      <c r="E15" s="5" t="s">
        <v>32</v>
      </c>
      <c r="F15" s="3">
        <f t="shared" si="1"/>
        <v>2</v>
      </c>
      <c r="G15" s="2" t="str">
        <f t="shared" ref="G15:G20" si="3">IF(F15=1, "Já cursei a disciplina", IF(F15=2, "Posso cursar a disciplina no próximo semestre", "Ainda não posso cursar a disciplina"))</f>
        <v>Posso cursar a disciplina no próximo semestre</v>
      </c>
      <c r="H15" s="9" t="s">
        <v>301</v>
      </c>
      <c r="I15" s="12">
        <v>4</v>
      </c>
      <c r="J15" s="1"/>
      <c r="K15" s="1"/>
      <c r="L15" s="1"/>
      <c r="M15" s="1"/>
      <c r="N15" s="1"/>
    </row>
    <row r="16" spans="1:14" ht="63" customHeight="1" x14ac:dyDescent="0.25">
      <c r="A16" s="1"/>
      <c r="B16" s="4" t="s">
        <v>12</v>
      </c>
      <c r="C16" s="3">
        <v>0</v>
      </c>
      <c r="D16" s="2" t="str">
        <f t="shared" si="0"/>
        <v>Ainda não cursei a disciplina</v>
      </c>
      <c r="E16" s="5" t="s">
        <v>33</v>
      </c>
      <c r="F16" s="3">
        <f t="shared" si="1"/>
        <v>2</v>
      </c>
      <c r="G16" s="2" t="str">
        <f t="shared" si="3"/>
        <v>Posso cursar a disciplina no próximo semestre</v>
      </c>
      <c r="H16" s="9" t="s">
        <v>300</v>
      </c>
      <c r="I16" s="12">
        <v>2</v>
      </c>
      <c r="J16" s="1"/>
      <c r="K16" s="1"/>
      <c r="L16" s="1"/>
      <c r="M16" s="1"/>
      <c r="N16" s="1"/>
    </row>
    <row r="17" spans="1:14" ht="63" customHeight="1" x14ac:dyDescent="0.25">
      <c r="A17" s="1"/>
      <c r="B17" s="4" t="s">
        <v>13</v>
      </c>
      <c r="C17" s="3">
        <v>0</v>
      </c>
      <c r="D17" s="2" t="str">
        <f t="shared" si="0"/>
        <v>Ainda não cursei a disciplina</v>
      </c>
      <c r="E17" s="5" t="s">
        <v>34</v>
      </c>
      <c r="F17" s="3">
        <f t="shared" si="1"/>
        <v>2</v>
      </c>
      <c r="G17" s="2" t="str">
        <f t="shared" si="3"/>
        <v>Posso cursar a disciplina no próximo semestre</v>
      </c>
      <c r="H17" s="9" t="s">
        <v>372</v>
      </c>
      <c r="I17" s="12">
        <v>2</v>
      </c>
      <c r="J17" s="1"/>
      <c r="K17" s="1"/>
      <c r="L17" s="1"/>
      <c r="M17" s="1"/>
      <c r="N17" s="1"/>
    </row>
    <row r="18" spans="1:14" ht="63" customHeight="1" x14ac:dyDescent="0.25">
      <c r="A18" s="1"/>
      <c r="B18" s="4" t="s">
        <v>358</v>
      </c>
      <c r="C18" s="3">
        <v>0</v>
      </c>
      <c r="D18" s="2" t="str">
        <f t="shared" si="0"/>
        <v>Ainda não cursei a disciplina</v>
      </c>
      <c r="E18" s="5" t="s">
        <v>35</v>
      </c>
      <c r="F18" s="3">
        <f>IF(C18=1,1,IF(C7=1,2,0))</f>
        <v>0</v>
      </c>
      <c r="G18" s="2" t="str">
        <f t="shared" si="3"/>
        <v>Ainda não posso cursar a disciplina</v>
      </c>
      <c r="H18" s="9" t="s">
        <v>372</v>
      </c>
      <c r="I18" s="12">
        <v>2</v>
      </c>
      <c r="J18" s="1"/>
      <c r="K18" s="1"/>
      <c r="L18" s="1"/>
      <c r="M18" s="1"/>
      <c r="N18" s="1"/>
    </row>
    <row r="19" spans="1:14" ht="63" customHeight="1" x14ac:dyDescent="0.25">
      <c r="A19" s="1"/>
      <c r="B19" s="4" t="s">
        <v>14</v>
      </c>
      <c r="C19" s="3">
        <v>0</v>
      </c>
      <c r="D19" s="2" t="str">
        <f t="shared" si="0"/>
        <v>Ainda não cursei a disciplina</v>
      </c>
      <c r="E19" s="5" t="s">
        <v>36</v>
      </c>
      <c r="F19" s="3">
        <f>IF(C19=1,1,IF(AND(C8=1,C9=1),2,0))</f>
        <v>0</v>
      </c>
      <c r="G19" s="2" t="str">
        <f t="shared" si="3"/>
        <v>Ainda não posso cursar a disciplina</v>
      </c>
      <c r="H19" s="9" t="s">
        <v>299</v>
      </c>
      <c r="I19" s="12">
        <v>6</v>
      </c>
      <c r="J19" s="1"/>
      <c r="K19" s="1"/>
      <c r="L19" s="1"/>
      <c r="M19" s="1"/>
      <c r="N19" s="1"/>
    </row>
    <row r="20" spans="1:14" ht="63" customHeight="1" x14ac:dyDescent="0.25">
      <c r="A20" s="1"/>
      <c r="B20" s="4" t="s">
        <v>15</v>
      </c>
      <c r="C20" s="3">
        <v>0</v>
      </c>
      <c r="D20" s="2" t="str">
        <f t="shared" si="0"/>
        <v>Ainda não cursei a disciplina</v>
      </c>
      <c r="E20" s="5" t="s">
        <v>37</v>
      </c>
      <c r="F20" s="3">
        <f>IF(C20=1,1,IF(C8=1,2,0))</f>
        <v>0</v>
      </c>
      <c r="G20" s="2" t="str">
        <f t="shared" si="3"/>
        <v>Ainda não posso cursar a disciplina</v>
      </c>
      <c r="H20" s="9" t="s">
        <v>298</v>
      </c>
      <c r="I20" s="12">
        <v>4</v>
      </c>
      <c r="J20" s="1"/>
      <c r="K20" s="1"/>
      <c r="L20" s="1"/>
      <c r="M20" s="1"/>
      <c r="N20" s="1"/>
    </row>
    <row r="21" spans="1:14" ht="18.75" x14ac:dyDescent="0.25">
      <c r="A21" s="1"/>
      <c r="B21" s="25" t="s">
        <v>53</v>
      </c>
      <c r="C21" s="25"/>
      <c r="D21" s="25"/>
      <c r="E21" s="25"/>
      <c r="F21" s="25"/>
      <c r="G21" s="25"/>
      <c r="H21" s="7" t="s">
        <v>284</v>
      </c>
      <c r="I21" s="7" t="s">
        <v>285</v>
      </c>
      <c r="J21" s="1"/>
      <c r="K21" s="1"/>
      <c r="L21" s="1"/>
      <c r="M21" s="1"/>
      <c r="N21" s="1"/>
    </row>
    <row r="22" spans="1:14" ht="63" customHeight="1" x14ac:dyDescent="0.25">
      <c r="A22" s="1"/>
      <c r="B22" s="4" t="s">
        <v>16</v>
      </c>
      <c r="C22" s="3">
        <v>0</v>
      </c>
      <c r="D22" s="2" t="str">
        <f t="shared" si="0"/>
        <v>Ainda não cursei a disciplina</v>
      </c>
      <c r="E22" s="5" t="s">
        <v>38</v>
      </c>
      <c r="F22" s="3">
        <f>IF(C22=1,1,IF(AND(C8=1,C9=1),2,0))</f>
        <v>0</v>
      </c>
      <c r="G22" s="2" t="str">
        <f>IF(F22=1, "Já cursei a disciplina", IF(F22=2, "Posso cursar a disciplina no próximo semestre", "Ainda não posso cursar a disciplina"))</f>
        <v>Ainda não posso cursar a disciplina</v>
      </c>
      <c r="H22" s="9" t="s">
        <v>297</v>
      </c>
      <c r="I22" s="12">
        <v>4</v>
      </c>
      <c r="J22" s="1"/>
      <c r="K22" s="1"/>
      <c r="L22" s="1"/>
      <c r="M22" s="1"/>
      <c r="N22" s="1"/>
    </row>
    <row r="23" spans="1:14" ht="63" customHeight="1" x14ac:dyDescent="0.25">
      <c r="A23" s="1"/>
      <c r="B23" s="4" t="s">
        <v>17</v>
      </c>
      <c r="C23" s="3">
        <v>0</v>
      </c>
      <c r="D23" s="2" t="str">
        <f t="shared" si="0"/>
        <v>Ainda não cursei a disciplina</v>
      </c>
      <c r="E23" s="5" t="s">
        <v>39</v>
      </c>
      <c r="F23" s="3">
        <f>IF(C23=1,1,IF(AND(C15=1,C8=1,C9=1),2,0))</f>
        <v>0</v>
      </c>
      <c r="G23" s="2" t="str">
        <f t="shared" ref="G23:G29" si="4">IF(F23=1, "Já cursei a disciplina", IF(F23=2, "Posso cursar a disciplina no próximo semestre", "Ainda não posso cursar a disciplina"))</f>
        <v>Ainda não posso cursar a disciplina</v>
      </c>
      <c r="H23" s="9" t="s">
        <v>296</v>
      </c>
      <c r="I23" s="12">
        <v>4</v>
      </c>
      <c r="J23" s="1"/>
      <c r="K23" s="1"/>
      <c r="L23" s="1"/>
      <c r="M23" s="1"/>
      <c r="N23" s="1"/>
    </row>
    <row r="24" spans="1:14" ht="63" customHeight="1" x14ac:dyDescent="0.25">
      <c r="A24" s="1"/>
      <c r="B24" s="4" t="s">
        <v>18</v>
      </c>
      <c r="C24" s="3">
        <v>0</v>
      </c>
      <c r="D24" s="2" t="str">
        <f t="shared" si="0"/>
        <v>Ainda não cursei a disciplina</v>
      </c>
      <c r="E24" s="5" t="s">
        <v>40</v>
      </c>
      <c r="F24" s="3">
        <f>IF(C24=1,1,IF(AND(C16=1,C8=1),2,0))</f>
        <v>0</v>
      </c>
      <c r="G24" s="2" t="str">
        <f t="shared" si="4"/>
        <v>Ainda não posso cursar a disciplina</v>
      </c>
      <c r="H24" s="9" t="s">
        <v>295</v>
      </c>
      <c r="I24" s="12">
        <v>2</v>
      </c>
      <c r="J24" s="1"/>
      <c r="K24" s="1"/>
      <c r="L24" s="1"/>
      <c r="M24" s="1"/>
      <c r="N24" s="1"/>
    </row>
    <row r="25" spans="1:14" ht="63" x14ac:dyDescent="0.25">
      <c r="A25" s="1"/>
      <c r="B25" s="4" t="s">
        <v>19</v>
      </c>
      <c r="C25" s="3">
        <v>0</v>
      </c>
      <c r="D25" s="2" t="str">
        <f t="shared" si="0"/>
        <v>Ainda não cursei a disciplina</v>
      </c>
      <c r="E25" s="5" t="s">
        <v>41</v>
      </c>
      <c r="F25" s="3">
        <f>IF(C25=1,1,IF(AND(C15=1,C16=1),2,0))</f>
        <v>0</v>
      </c>
      <c r="G25" s="2" t="str">
        <f t="shared" si="4"/>
        <v>Ainda não posso cursar a disciplina</v>
      </c>
      <c r="H25" s="9" t="s">
        <v>369</v>
      </c>
      <c r="I25" s="12">
        <v>3</v>
      </c>
      <c r="J25" s="1"/>
      <c r="K25" s="1"/>
      <c r="L25" s="1"/>
      <c r="M25" s="1"/>
      <c r="N25" s="1"/>
    </row>
    <row r="26" spans="1:14" ht="63" customHeight="1" x14ac:dyDescent="0.25">
      <c r="A26" s="1"/>
      <c r="B26" s="4" t="s">
        <v>20</v>
      </c>
      <c r="C26" s="3">
        <v>0</v>
      </c>
      <c r="D26" s="2" t="str">
        <f t="shared" si="0"/>
        <v>Ainda não cursei a disciplina</v>
      </c>
      <c r="E26" s="5" t="s">
        <v>42</v>
      </c>
      <c r="F26" s="3">
        <f>IF(C26=1,1,IF(C11=1,2,0))</f>
        <v>0</v>
      </c>
      <c r="G26" s="2" t="str">
        <f t="shared" si="4"/>
        <v>Ainda não posso cursar a disciplina</v>
      </c>
      <c r="H26" s="9" t="s">
        <v>369</v>
      </c>
      <c r="I26" s="12">
        <v>3</v>
      </c>
      <c r="J26" s="1"/>
      <c r="K26" s="1"/>
      <c r="L26" s="1"/>
      <c r="M26" s="1"/>
      <c r="N26" s="1"/>
    </row>
    <row r="27" spans="1:14" ht="63" customHeight="1" x14ac:dyDescent="0.25">
      <c r="A27" s="1"/>
      <c r="B27" s="4" t="s">
        <v>21</v>
      </c>
      <c r="C27" s="3">
        <v>0</v>
      </c>
      <c r="D27" s="2" t="str">
        <f t="shared" si="0"/>
        <v>Ainda não cursei a disciplina</v>
      </c>
      <c r="E27" s="5" t="s">
        <v>43</v>
      </c>
      <c r="F27" s="3">
        <f>IF(C27=1,1,IF(C15=1,2,0))</f>
        <v>0</v>
      </c>
      <c r="G27" s="2" t="str">
        <f t="shared" si="4"/>
        <v>Ainda não posso cursar a disciplina</v>
      </c>
      <c r="H27" s="9" t="s">
        <v>369</v>
      </c>
      <c r="I27" s="12">
        <v>2</v>
      </c>
      <c r="J27" s="1"/>
      <c r="K27" s="1"/>
      <c r="L27" s="1"/>
      <c r="M27" s="1"/>
      <c r="N27" s="1"/>
    </row>
    <row r="28" spans="1:14" ht="63" customHeight="1" x14ac:dyDescent="0.25">
      <c r="A28" s="1"/>
      <c r="B28" s="4" t="s">
        <v>22</v>
      </c>
      <c r="C28" s="3">
        <v>0</v>
      </c>
      <c r="D28" s="2" t="str">
        <f t="shared" si="0"/>
        <v>Ainda não cursei a disciplina</v>
      </c>
      <c r="E28" s="5" t="s">
        <v>44</v>
      </c>
      <c r="F28" s="3">
        <f>IF(C28=1,1,IF(C19=1,2,0))</f>
        <v>0</v>
      </c>
      <c r="G28" s="2" t="str">
        <f t="shared" si="4"/>
        <v>Ainda não posso cursar a disciplina</v>
      </c>
      <c r="H28" s="9" t="s">
        <v>294</v>
      </c>
      <c r="I28" s="12">
        <v>6</v>
      </c>
      <c r="J28" s="1"/>
      <c r="K28" s="1"/>
      <c r="L28" s="1"/>
      <c r="M28" s="1"/>
      <c r="N28" s="1"/>
    </row>
    <row r="29" spans="1:14" ht="63" customHeight="1" x14ac:dyDescent="0.25">
      <c r="A29" s="1"/>
      <c r="B29" s="4" t="s">
        <v>23</v>
      </c>
      <c r="C29" s="3">
        <v>0</v>
      </c>
      <c r="D29" s="2" t="str">
        <f t="shared" si="0"/>
        <v>Ainda não cursei a disciplina</v>
      </c>
      <c r="E29" s="5" t="s">
        <v>45</v>
      </c>
      <c r="F29" s="3">
        <f>IF(C29=1,1,IF(AND(C8=1,C9=1,C10=1),2,0))</f>
        <v>0</v>
      </c>
      <c r="G29" s="2" t="str">
        <f t="shared" si="4"/>
        <v>Ainda não posso cursar a disciplina</v>
      </c>
      <c r="H29" s="9" t="s">
        <v>293</v>
      </c>
      <c r="I29" s="12">
        <v>4</v>
      </c>
      <c r="J29" s="1"/>
      <c r="K29" s="1"/>
      <c r="L29" s="1"/>
      <c r="M29" s="1"/>
      <c r="N29" s="1"/>
    </row>
    <row r="30" spans="1:14" ht="18.75" x14ac:dyDescent="0.25">
      <c r="A30" s="1"/>
      <c r="B30" s="25" t="s">
        <v>65</v>
      </c>
      <c r="C30" s="25"/>
      <c r="D30" s="25"/>
      <c r="E30" s="25"/>
      <c r="F30" s="25"/>
      <c r="G30" s="25"/>
      <c r="H30" s="7" t="s">
        <v>284</v>
      </c>
      <c r="I30" s="7" t="s">
        <v>285</v>
      </c>
      <c r="J30" s="1"/>
      <c r="K30" s="1"/>
      <c r="L30" s="1"/>
      <c r="M30" s="1"/>
      <c r="N30" s="1"/>
    </row>
    <row r="31" spans="1:14" ht="63" customHeight="1" x14ac:dyDescent="0.25">
      <c r="A31" s="1"/>
      <c r="B31" s="4" t="s">
        <v>46</v>
      </c>
      <c r="C31" s="3">
        <v>0</v>
      </c>
      <c r="D31" s="2" t="str">
        <f t="shared" si="0"/>
        <v>Ainda não cursei a disciplina</v>
      </c>
      <c r="E31" s="5" t="s">
        <v>54</v>
      </c>
      <c r="F31" s="3">
        <f>IF(C31=1,1,IF(C7=1,2,0))</f>
        <v>0</v>
      </c>
      <c r="G31" s="2" t="str">
        <f>IF(F31=1, "Já cursei a disciplina", IF(F31=2, "Posso cursar a disciplina no próximo semestre", "Ainda não posso cursar a disciplina"))</f>
        <v>Ainda não posso cursar a disciplina</v>
      </c>
      <c r="H31" s="9" t="s">
        <v>292</v>
      </c>
      <c r="I31" s="12">
        <v>3</v>
      </c>
      <c r="J31" s="1"/>
      <c r="K31" s="1"/>
      <c r="L31" s="1"/>
      <c r="M31" s="1"/>
      <c r="N31" s="1"/>
    </row>
    <row r="32" spans="1:14" ht="63" customHeight="1" x14ac:dyDescent="0.25">
      <c r="A32" s="1"/>
      <c r="B32" s="4" t="s">
        <v>67</v>
      </c>
      <c r="C32" s="3">
        <v>0</v>
      </c>
      <c r="D32" s="2" t="str">
        <f t="shared" si="0"/>
        <v>Ainda não cursei a disciplina</v>
      </c>
      <c r="E32" s="5" t="s">
        <v>55</v>
      </c>
      <c r="F32" s="3">
        <f>IF(C32=1,1,IF(AND(C22=1,C19=1),2,0))</f>
        <v>0</v>
      </c>
      <c r="G32" s="2" t="str">
        <f t="shared" ref="G32:G38" si="5">IF(F32=1, "Já cursei a disciplina", IF(F32=2, "Posso cursar a disciplina no próximo semestre", "Ainda não posso cursar a disciplina"))</f>
        <v>Ainda não posso cursar a disciplina</v>
      </c>
      <c r="H32" s="9" t="s">
        <v>291</v>
      </c>
      <c r="I32" s="12">
        <v>4</v>
      </c>
      <c r="J32" s="1"/>
      <c r="K32" s="1"/>
      <c r="L32" s="1"/>
      <c r="M32" s="1"/>
      <c r="N32" s="1"/>
    </row>
    <row r="33" spans="1:14" ht="63" customHeight="1" x14ac:dyDescent="0.25">
      <c r="A33" s="1"/>
      <c r="B33" s="4" t="s">
        <v>47</v>
      </c>
      <c r="C33" s="3">
        <v>0</v>
      </c>
      <c r="D33" s="2" t="str">
        <f t="shared" si="0"/>
        <v>Ainda não cursei a disciplina</v>
      </c>
      <c r="E33" s="5" t="s">
        <v>56</v>
      </c>
      <c r="F33" s="3">
        <f>IF(C33=1, 1, IF(AND(C24=1,C25=1),2,0))</f>
        <v>0</v>
      </c>
      <c r="G33" s="2" t="str">
        <f t="shared" si="5"/>
        <v>Ainda não posso cursar a disciplina</v>
      </c>
      <c r="H33" s="9" t="s">
        <v>372</v>
      </c>
      <c r="I33" s="12">
        <v>4</v>
      </c>
      <c r="J33" s="1"/>
      <c r="K33" s="1"/>
      <c r="L33" s="1"/>
      <c r="M33" s="1"/>
      <c r="N33" s="1"/>
    </row>
    <row r="34" spans="1:14" ht="63" customHeight="1" x14ac:dyDescent="0.25">
      <c r="A34" s="1"/>
      <c r="B34" s="4" t="s">
        <v>48</v>
      </c>
      <c r="C34" s="3">
        <v>0</v>
      </c>
      <c r="D34" s="2" t="str">
        <f t="shared" si="0"/>
        <v>Ainda não cursei a disciplina</v>
      </c>
      <c r="E34" s="5" t="s">
        <v>57</v>
      </c>
      <c r="F34" s="3">
        <f>IF(C34=1,1,IF(AND(C22=1,C29=1,C15=1),2,0))</f>
        <v>0</v>
      </c>
      <c r="G34" s="2" t="str">
        <f t="shared" si="5"/>
        <v>Ainda não posso cursar a disciplina</v>
      </c>
      <c r="H34" s="9" t="s">
        <v>372</v>
      </c>
      <c r="I34" s="12">
        <v>3</v>
      </c>
      <c r="J34" s="1"/>
      <c r="K34" s="1"/>
      <c r="L34" s="1"/>
      <c r="M34" s="1"/>
      <c r="N34" s="1"/>
    </row>
    <row r="35" spans="1:14" ht="63" customHeight="1" x14ac:dyDescent="0.25">
      <c r="A35" s="1"/>
      <c r="B35" s="4" t="s">
        <v>49</v>
      </c>
      <c r="C35" s="3">
        <v>0</v>
      </c>
      <c r="D35" s="2" t="str">
        <f t="shared" si="0"/>
        <v>Ainda não cursei a disciplina</v>
      </c>
      <c r="E35" s="5" t="s">
        <v>58</v>
      </c>
      <c r="F35" s="3">
        <f>IF(C35=1, 1, IF(C14=1,2,0))</f>
        <v>0</v>
      </c>
      <c r="G35" s="2" t="str">
        <f t="shared" si="5"/>
        <v>Ainda não posso cursar a disciplina</v>
      </c>
      <c r="H35" s="9" t="s">
        <v>372</v>
      </c>
      <c r="I35" s="12">
        <v>5</v>
      </c>
      <c r="J35" s="1"/>
      <c r="K35" s="1"/>
      <c r="L35" s="1"/>
      <c r="M35" s="1"/>
      <c r="N35" s="1"/>
    </row>
    <row r="36" spans="1:14" ht="63" customHeight="1" x14ac:dyDescent="0.25">
      <c r="A36" s="1"/>
      <c r="B36" s="4" t="s">
        <v>50</v>
      </c>
      <c r="C36" s="3">
        <v>0</v>
      </c>
      <c r="D36" s="2" t="str">
        <f t="shared" si="0"/>
        <v>Ainda não cursei a disciplina</v>
      </c>
      <c r="E36" s="5" t="s">
        <v>59</v>
      </c>
      <c r="F36" s="3">
        <f>IF(C36=1,1,IF(AND(C28=1,C24=1),2,0))</f>
        <v>0</v>
      </c>
      <c r="G36" s="2" t="str">
        <f t="shared" si="5"/>
        <v>Ainda não posso cursar a disciplina</v>
      </c>
      <c r="H36" s="9" t="s">
        <v>372</v>
      </c>
      <c r="I36" s="12">
        <v>2</v>
      </c>
      <c r="J36" s="1"/>
      <c r="K36" s="1"/>
      <c r="L36" s="1"/>
      <c r="M36" s="1"/>
      <c r="N36" s="1"/>
    </row>
    <row r="37" spans="1:14" ht="63" customHeight="1" x14ac:dyDescent="0.25">
      <c r="A37" s="1"/>
      <c r="B37" s="4" t="s">
        <v>51</v>
      </c>
      <c r="C37" s="3">
        <v>0</v>
      </c>
      <c r="D37" s="2" t="str">
        <f t="shared" si="0"/>
        <v>Ainda não cursei a disciplina</v>
      </c>
      <c r="E37" s="5" t="s">
        <v>60</v>
      </c>
      <c r="F37" s="3">
        <f>IF(C37=1,1,IF(AND(C27=1,C11=1),2,0))</f>
        <v>0</v>
      </c>
      <c r="G37" s="2" t="str">
        <f t="shared" si="5"/>
        <v>Ainda não posso cursar a disciplina</v>
      </c>
      <c r="H37" s="9" t="s">
        <v>372</v>
      </c>
      <c r="I37" s="12">
        <v>2</v>
      </c>
      <c r="J37" s="1"/>
      <c r="K37" s="1"/>
      <c r="L37" s="1"/>
      <c r="M37" s="1"/>
      <c r="N37" s="1"/>
    </row>
    <row r="38" spans="1:14" ht="63" customHeight="1" x14ac:dyDescent="0.25">
      <c r="A38" s="1"/>
      <c r="B38" s="4" t="s">
        <v>52</v>
      </c>
      <c r="C38" s="3">
        <v>0</v>
      </c>
      <c r="D38" s="2" t="str">
        <f t="shared" si="0"/>
        <v>Ainda não cursei a disciplina</v>
      </c>
      <c r="E38" s="5" t="s">
        <v>61</v>
      </c>
      <c r="F38" s="3">
        <f>IF(C38=1, 1, IF(C26=1,2,0))</f>
        <v>0</v>
      </c>
      <c r="G38" s="2" t="str">
        <f t="shared" si="5"/>
        <v>Ainda não posso cursar a disciplina</v>
      </c>
      <c r="H38" s="9" t="s">
        <v>372</v>
      </c>
      <c r="I38" s="12">
        <v>4</v>
      </c>
      <c r="J38" s="1"/>
      <c r="K38" s="1"/>
      <c r="L38" s="1"/>
      <c r="M38" s="1"/>
      <c r="N38" s="1"/>
    </row>
    <row r="39" spans="1:14" ht="18.75" x14ac:dyDescent="0.25">
      <c r="A39" s="1"/>
      <c r="B39" s="25" t="s">
        <v>66</v>
      </c>
      <c r="C39" s="25"/>
      <c r="D39" s="25"/>
      <c r="E39" s="25"/>
      <c r="F39" s="25"/>
      <c r="G39" s="25"/>
      <c r="H39" s="7" t="s">
        <v>284</v>
      </c>
      <c r="I39" s="7" t="s">
        <v>285</v>
      </c>
      <c r="J39" s="1"/>
      <c r="K39" s="1"/>
      <c r="L39" s="1"/>
      <c r="M39" s="1"/>
      <c r="N39" s="1"/>
    </row>
    <row r="40" spans="1:14" ht="63" customHeight="1" x14ac:dyDescent="0.25">
      <c r="A40" s="1"/>
      <c r="B40" s="4" t="s">
        <v>68</v>
      </c>
      <c r="C40" s="3">
        <v>0</v>
      </c>
      <c r="D40" s="2" t="str">
        <f t="shared" si="0"/>
        <v>Ainda não cursei a disciplina</v>
      </c>
      <c r="E40" s="5" t="s">
        <v>76</v>
      </c>
      <c r="F40" s="3">
        <f>IF(C40=1,1,IF(C32=1,2,0))</f>
        <v>0</v>
      </c>
      <c r="G40" s="2" t="str">
        <f>IF(F40=1, "Já cursei a disciplina", IF(F40=2, "Posso cursar a disciplina no próximo semestre", "Ainda não posso cursar a disciplina"))</f>
        <v>Ainda não posso cursar a disciplina</v>
      </c>
      <c r="H40" s="9" t="s">
        <v>290</v>
      </c>
      <c r="I40" s="12">
        <v>4</v>
      </c>
      <c r="J40" s="1"/>
      <c r="K40" s="1"/>
      <c r="L40" s="1"/>
      <c r="M40" s="1"/>
      <c r="N40" s="1"/>
    </row>
    <row r="41" spans="1:14" ht="63" customHeight="1" x14ac:dyDescent="0.25">
      <c r="A41" s="1"/>
      <c r="B41" s="4" t="s">
        <v>69</v>
      </c>
      <c r="C41" s="3">
        <v>0</v>
      </c>
      <c r="D41" s="2" t="str">
        <f t="shared" si="0"/>
        <v>Ainda não cursei a disciplina</v>
      </c>
      <c r="E41" s="5" t="s">
        <v>77</v>
      </c>
      <c r="F41" s="3">
        <f>IF(C41=1,1,IF(C14=1,2,0))</f>
        <v>0</v>
      </c>
      <c r="G41" s="2" t="str">
        <f t="shared" ref="G41:G49" si="6">IF(F41=1, "Já cursei a disciplina", IF(F41=2, "Posso cursar a disciplina no próximo semestre", "Ainda não posso cursar a disciplina"))</f>
        <v>Ainda não posso cursar a disciplina</v>
      </c>
      <c r="H41" s="9" t="s">
        <v>369</v>
      </c>
      <c r="I41" s="12">
        <v>2</v>
      </c>
      <c r="J41" s="1"/>
      <c r="K41" s="1"/>
      <c r="L41" s="1"/>
      <c r="M41" s="1"/>
      <c r="N41" s="1"/>
    </row>
    <row r="42" spans="1:14" ht="63" customHeight="1" x14ac:dyDescent="0.25">
      <c r="A42" s="1"/>
      <c r="B42" s="4" t="s">
        <v>70</v>
      </c>
      <c r="C42" s="3">
        <v>0</v>
      </c>
      <c r="D42" s="2" t="str">
        <f t="shared" si="0"/>
        <v>Ainda não cursei a disciplina</v>
      </c>
      <c r="E42" s="5" t="s">
        <v>78</v>
      </c>
      <c r="F42" s="3">
        <f>IF(C42=1,1,2)</f>
        <v>2</v>
      </c>
      <c r="G42" s="2" t="str">
        <f t="shared" si="6"/>
        <v>Posso cursar a disciplina no próximo semestre</v>
      </c>
      <c r="H42" s="9" t="s">
        <v>369</v>
      </c>
      <c r="I42" s="12">
        <v>4</v>
      </c>
      <c r="J42" s="1"/>
      <c r="K42" s="1"/>
      <c r="L42" s="1"/>
      <c r="M42" s="1"/>
      <c r="N42" s="1"/>
    </row>
    <row r="43" spans="1:14" ht="63" customHeight="1" x14ac:dyDescent="0.25">
      <c r="A43" s="1"/>
      <c r="B43" s="4" t="s">
        <v>71</v>
      </c>
      <c r="C43" s="3">
        <v>0</v>
      </c>
      <c r="D43" s="2" t="str">
        <f t="shared" si="0"/>
        <v>Ainda não cursei a disciplina</v>
      </c>
      <c r="E43" s="5" t="s">
        <v>79</v>
      </c>
      <c r="F43" s="3">
        <f>IF(C43=1,1,IF(C38=1,2,0))</f>
        <v>0</v>
      </c>
      <c r="G43" s="2" t="str">
        <f t="shared" si="6"/>
        <v>Ainda não posso cursar a disciplina</v>
      </c>
      <c r="H43" s="9" t="s">
        <v>369</v>
      </c>
      <c r="I43" s="12">
        <v>2</v>
      </c>
      <c r="J43" s="1"/>
      <c r="K43" s="1"/>
      <c r="L43" s="1"/>
      <c r="M43" s="1"/>
      <c r="N43" s="1"/>
    </row>
    <row r="44" spans="1:14" ht="63" customHeight="1" x14ac:dyDescent="0.25">
      <c r="A44" s="1"/>
      <c r="B44" s="4" t="s">
        <v>359</v>
      </c>
      <c r="C44" s="3">
        <v>0</v>
      </c>
      <c r="D44" s="2" t="str">
        <f t="shared" si="0"/>
        <v>Ainda não cursei a disciplina</v>
      </c>
      <c r="E44" s="5" t="s">
        <v>80</v>
      </c>
      <c r="F44" s="3">
        <f>IF(C44=1,1,IF(C33=1,2,0))</f>
        <v>0</v>
      </c>
      <c r="G44" s="2" t="str">
        <f t="shared" si="6"/>
        <v>Ainda não posso cursar a disciplina</v>
      </c>
      <c r="H44" s="9" t="s">
        <v>369</v>
      </c>
      <c r="I44" s="12">
        <v>4</v>
      </c>
      <c r="J44" s="1"/>
      <c r="K44" s="1"/>
      <c r="L44" s="1"/>
      <c r="M44" s="1"/>
      <c r="N44" s="1"/>
    </row>
    <row r="45" spans="1:14" ht="63" customHeight="1" x14ac:dyDescent="0.25">
      <c r="A45" s="1"/>
      <c r="B45" s="4" t="s">
        <v>72</v>
      </c>
      <c r="C45" s="3">
        <v>0</v>
      </c>
      <c r="D45" s="2" t="str">
        <f t="shared" si="0"/>
        <v>Ainda não cursei a disciplina</v>
      </c>
      <c r="E45" s="5" t="s">
        <v>81</v>
      </c>
      <c r="F45" s="3">
        <f>IF(C45=1,1,IF(C32=1,2,0))</f>
        <v>0</v>
      </c>
      <c r="G45" s="2" t="str">
        <f t="shared" si="6"/>
        <v>Ainda não posso cursar a disciplina</v>
      </c>
      <c r="H45" s="9" t="s">
        <v>369</v>
      </c>
      <c r="I45" s="12">
        <v>2</v>
      </c>
      <c r="J45" s="1"/>
      <c r="K45" s="1"/>
      <c r="L45" s="1"/>
      <c r="M45" s="1"/>
      <c r="N45" s="1"/>
    </row>
    <row r="46" spans="1:14" ht="63" customHeight="1" x14ac:dyDescent="0.25">
      <c r="A46" s="1"/>
      <c r="B46" s="4" t="s">
        <v>73</v>
      </c>
      <c r="C46" s="3">
        <v>0</v>
      </c>
      <c r="D46" s="2" t="str">
        <f t="shared" si="0"/>
        <v>Ainda não cursei a disciplina</v>
      </c>
      <c r="E46" s="5" t="s">
        <v>82</v>
      </c>
      <c r="F46" s="3">
        <f>IF(C46=1,1,IF(C33=1,2,0))</f>
        <v>0</v>
      </c>
      <c r="G46" s="2" t="str">
        <f t="shared" si="6"/>
        <v>Ainda não posso cursar a disciplina</v>
      </c>
      <c r="H46" s="9" t="s">
        <v>369</v>
      </c>
      <c r="I46" s="12">
        <v>2</v>
      </c>
      <c r="J46" s="1"/>
      <c r="K46" s="1"/>
      <c r="L46" s="1"/>
      <c r="M46" s="1"/>
      <c r="N46" s="1"/>
    </row>
    <row r="47" spans="1:14" ht="63" customHeight="1" x14ac:dyDescent="0.25">
      <c r="A47" s="1"/>
      <c r="B47" s="4" t="s">
        <v>360</v>
      </c>
      <c r="C47" s="3">
        <v>0</v>
      </c>
      <c r="D47" s="2" t="str">
        <f t="shared" si="0"/>
        <v>Ainda não cursei a disciplina</v>
      </c>
      <c r="E47" s="5" t="s">
        <v>83</v>
      </c>
      <c r="F47" s="3">
        <f>IF(C47=1,1,IF(C32=1,2,0))</f>
        <v>0</v>
      </c>
      <c r="G47" s="2" t="str">
        <f t="shared" si="6"/>
        <v>Ainda não posso cursar a disciplina</v>
      </c>
      <c r="H47" s="9" t="s">
        <v>369</v>
      </c>
      <c r="I47" s="12">
        <v>2</v>
      </c>
      <c r="J47" s="1"/>
      <c r="K47" s="1"/>
      <c r="L47" s="1"/>
      <c r="M47" s="1"/>
      <c r="N47" s="1"/>
    </row>
    <row r="48" spans="1:14" ht="63" customHeight="1" x14ac:dyDescent="0.25">
      <c r="A48" s="1"/>
      <c r="B48" s="4" t="s">
        <v>74</v>
      </c>
      <c r="C48" s="3">
        <v>0</v>
      </c>
      <c r="D48" s="2" t="str">
        <f t="shared" si="0"/>
        <v>Ainda não cursei a disciplina</v>
      </c>
      <c r="E48" s="5" t="s">
        <v>84</v>
      </c>
      <c r="F48" s="3">
        <f>IF(C48=1,1,2)</f>
        <v>2</v>
      </c>
      <c r="G48" s="2" t="str">
        <f t="shared" si="6"/>
        <v>Posso cursar a disciplina no próximo semestre</v>
      </c>
      <c r="H48" s="9" t="s">
        <v>369</v>
      </c>
      <c r="I48" s="12">
        <v>2</v>
      </c>
      <c r="J48" s="1"/>
      <c r="K48" s="1"/>
      <c r="L48" s="1"/>
      <c r="M48" s="1"/>
      <c r="N48" s="1"/>
    </row>
    <row r="49" spans="1:14" ht="63" customHeight="1" x14ac:dyDescent="0.25">
      <c r="A49" s="1"/>
      <c r="B49" s="4" t="s">
        <v>75</v>
      </c>
      <c r="C49" s="3">
        <v>0</v>
      </c>
      <c r="D49" s="2" t="str">
        <f t="shared" si="0"/>
        <v>Ainda não cursei a disciplina</v>
      </c>
      <c r="E49" s="5" t="s">
        <v>85</v>
      </c>
      <c r="F49" s="3">
        <f>IF(C49=1,1,IF(C38=1,2,0))</f>
        <v>0</v>
      </c>
      <c r="G49" s="2" t="str">
        <f t="shared" si="6"/>
        <v>Ainda não posso cursar a disciplina</v>
      </c>
      <c r="H49" s="9" t="s">
        <v>369</v>
      </c>
      <c r="I49" s="12">
        <v>3</v>
      </c>
      <c r="J49" s="1"/>
      <c r="K49" s="1"/>
      <c r="L49" s="1"/>
      <c r="M49" s="1"/>
      <c r="N49" s="1"/>
    </row>
    <row r="50" spans="1:14" ht="18.75" x14ac:dyDescent="0.25">
      <c r="A50" s="1"/>
      <c r="B50" s="25" t="s">
        <v>86</v>
      </c>
      <c r="C50" s="25"/>
      <c r="D50" s="25" t="str">
        <f t="shared" si="0"/>
        <v>Ainda não cursei a disciplina</v>
      </c>
      <c r="E50" s="25"/>
      <c r="F50" s="25"/>
      <c r="G50" s="25" t="str">
        <f t="shared" ref="G50:G70" si="7">IF(F50=1, "Já cursei a disciplina", IF(F50=2, "Posso cursar a disciplina o próximo semestre", "Ainda não posso cursar a disciplina"))</f>
        <v>Ainda não posso cursar a disciplina</v>
      </c>
      <c r="H50" s="7" t="s">
        <v>284</v>
      </c>
      <c r="I50" s="7" t="s">
        <v>285</v>
      </c>
      <c r="J50" s="1"/>
      <c r="K50" s="1"/>
      <c r="L50" s="1"/>
      <c r="M50" s="1"/>
      <c r="N50" s="1"/>
    </row>
    <row r="51" spans="1:14" ht="63" customHeight="1" x14ac:dyDescent="0.25">
      <c r="A51" s="1"/>
      <c r="B51" s="4" t="s">
        <v>87</v>
      </c>
      <c r="C51" s="3">
        <v>0</v>
      </c>
      <c r="D51" s="2" t="str">
        <f t="shared" si="0"/>
        <v>Ainda não cursei a disciplina</v>
      </c>
      <c r="E51" s="5" t="s">
        <v>111</v>
      </c>
      <c r="F51" s="3">
        <f>IF(C51=1,1,IF(C23=1,2,0))</f>
        <v>0</v>
      </c>
      <c r="G51" s="2" t="str">
        <f>IF(F51=1, "Já cursei a disciplina", IF(F51=2, "Posso cursar a disciplina no próximo semestre", "Ainda não posso cursar a disciplina"))</f>
        <v>Ainda não posso cursar a disciplina</v>
      </c>
      <c r="H51" s="9" t="s">
        <v>361</v>
      </c>
      <c r="I51" s="12">
        <v>2</v>
      </c>
      <c r="J51" s="1"/>
      <c r="K51" s="1"/>
      <c r="L51" s="1"/>
      <c r="M51" s="1"/>
      <c r="N51" s="1"/>
    </row>
    <row r="52" spans="1:14" ht="63" customHeight="1" x14ac:dyDescent="0.25">
      <c r="A52" s="1"/>
      <c r="B52" s="4" t="s">
        <v>88</v>
      </c>
      <c r="C52" s="3">
        <v>0</v>
      </c>
      <c r="D52" s="2" t="str">
        <f t="shared" si="0"/>
        <v>Ainda não cursei a disciplina</v>
      </c>
      <c r="E52" s="5" t="s">
        <v>112</v>
      </c>
      <c r="F52" s="3">
        <f>IF(C52=1,1,IF(AND(C38=1,C41=1),2,0))</f>
        <v>0</v>
      </c>
      <c r="G52" s="2" t="str">
        <f t="shared" ref="G52:G59" si="8">IF(F52=1, "Já cursei a disciplina", IF(F52=2, "Posso cursar a disciplina no próximo semestre", "Ainda não posso cursar a disciplina"))</f>
        <v>Ainda não posso cursar a disciplina</v>
      </c>
      <c r="H52" s="9" t="s">
        <v>372</v>
      </c>
      <c r="I52" s="12">
        <v>2</v>
      </c>
      <c r="J52" s="1"/>
      <c r="K52" s="1"/>
      <c r="L52" s="1"/>
      <c r="M52" s="1"/>
      <c r="N52" s="1"/>
    </row>
    <row r="53" spans="1:14" ht="63" customHeight="1" x14ac:dyDescent="0.25">
      <c r="A53" s="1"/>
      <c r="B53" s="4" t="s">
        <v>89</v>
      </c>
      <c r="C53" s="3">
        <v>0</v>
      </c>
      <c r="D53" s="2" t="str">
        <f t="shared" si="0"/>
        <v>Ainda não cursei a disciplina</v>
      </c>
      <c r="E53" s="5" t="s">
        <v>113</v>
      </c>
      <c r="F53" s="3">
        <f>IF(C53=1,1,IF(AND(C31=1,C38=1),2,0))</f>
        <v>0</v>
      </c>
      <c r="G53" s="2" t="str">
        <f t="shared" si="8"/>
        <v>Ainda não posso cursar a disciplina</v>
      </c>
      <c r="H53" s="9" t="s">
        <v>372</v>
      </c>
      <c r="I53" s="12">
        <v>3</v>
      </c>
      <c r="J53" s="1"/>
      <c r="K53" s="1"/>
      <c r="L53" s="1"/>
      <c r="M53" s="1"/>
      <c r="N53" s="1"/>
    </row>
    <row r="54" spans="1:14" ht="63" customHeight="1" x14ac:dyDescent="0.25">
      <c r="A54" s="1"/>
      <c r="B54" s="4" t="s">
        <v>90</v>
      </c>
      <c r="C54" s="3">
        <v>0</v>
      </c>
      <c r="D54" s="2" t="str">
        <f t="shared" si="0"/>
        <v>Ainda não cursei a disciplina</v>
      </c>
      <c r="E54" s="5" t="s">
        <v>114</v>
      </c>
      <c r="F54" s="3">
        <f>IF(C54=1,1,IF(AND(C47=1,C40=1,C7=1),2,0))</f>
        <v>0</v>
      </c>
      <c r="G54" s="2" t="str">
        <f t="shared" si="8"/>
        <v>Ainda não posso cursar a disciplina</v>
      </c>
      <c r="H54" s="9" t="s">
        <v>372</v>
      </c>
      <c r="I54" s="12">
        <v>2</v>
      </c>
      <c r="J54" s="1"/>
      <c r="K54" s="1"/>
      <c r="L54" s="1"/>
      <c r="M54" s="1"/>
      <c r="N54" s="1"/>
    </row>
    <row r="55" spans="1:14" ht="63" customHeight="1" x14ac:dyDescent="0.25">
      <c r="A55" s="1"/>
      <c r="B55" s="4" t="s">
        <v>362</v>
      </c>
      <c r="C55" s="3">
        <v>0</v>
      </c>
      <c r="D55" s="2" t="str">
        <f t="shared" si="0"/>
        <v>Ainda não cursei a disciplina</v>
      </c>
      <c r="E55" s="5" t="s">
        <v>115</v>
      </c>
      <c r="F55" s="3">
        <f>IF(C55=1,1,IF(AND(C37=1,C29=1,C25=1),2,0))</f>
        <v>0</v>
      </c>
      <c r="G55" s="2" t="str">
        <f t="shared" si="8"/>
        <v>Ainda não posso cursar a disciplina</v>
      </c>
      <c r="H55" s="9" t="s">
        <v>372</v>
      </c>
      <c r="I55" s="12">
        <v>4</v>
      </c>
      <c r="J55" s="1"/>
      <c r="K55" s="1"/>
      <c r="L55" s="1"/>
      <c r="M55" s="1"/>
      <c r="N55" s="1"/>
    </row>
    <row r="56" spans="1:14" ht="63" customHeight="1" x14ac:dyDescent="0.25">
      <c r="A56" s="1"/>
      <c r="B56" s="4" t="s">
        <v>91</v>
      </c>
      <c r="C56" s="3">
        <v>0</v>
      </c>
      <c r="D56" s="2" t="str">
        <f t="shared" si="0"/>
        <v>Ainda não cursei a disciplina</v>
      </c>
      <c r="E56" s="5" t="s">
        <v>116</v>
      </c>
      <c r="F56" s="3">
        <f>IF(C56=1,1,IF(C25=1,2,0))</f>
        <v>0</v>
      </c>
      <c r="G56" s="2" t="str">
        <f t="shared" si="8"/>
        <v>Ainda não posso cursar a disciplina</v>
      </c>
      <c r="H56" s="9" t="s">
        <v>372</v>
      </c>
      <c r="I56" s="12">
        <v>5</v>
      </c>
      <c r="J56" s="1"/>
      <c r="K56" s="1"/>
      <c r="L56" s="1"/>
      <c r="M56" s="1"/>
      <c r="N56" s="1"/>
    </row>
    <row r="57" spans="1:14" ht="63" customHeight="1" x14ac:dyDescent="0.25">
      <c r="A57" s="1"/>
      <c r="B57" s="4" t="s">
        <v>92</v>
      </c>
      <c r="C57" s="3">
        <v>0</v>
      </c>
      <c r="D57" s="2" t="str">
        <f t="shared" si="0"/>
        <v>Ainda não cursei a disciplina</v>
      </c>
      <c r="E57" s="5" t="s">
        <v>117</v>
      </c>
      <c r="F57" s="3">
        <f>IF(C57=1,1,IF(C46=1,2,0))</f>
        <v>0</v>
      </c>
      <c r="G57" s="2" t="str">
        <f t="shared" si="8"/>
        <v>Ainda não posso cursar a disciplina</v>
      </c>
      <c r="H57" s="9" t="s">
        <v>372</v>
      </c>
      <c r="I57" s="12">
        <v>4</v>
      </c>
      <c r="J57" s="1"/>
      <c r="K57" s="1"/>
      <c r="L57" s="1"/>
      <c r="M57" s="1"/>
      <c r="N57" s="1"/>
    </row>
    <row r="58" spans="1:14" ht="63" customHeight="1" x14ac:dyDescent="0.25">
      <c r="A58" s="1"/>
      <c r="B58" s="4" t="s">
        <v>93</v>
      </c>
      <c r="C58" s="3">
        <v>0</v>
      </c>
      <c r="D58" s="2" t="str">
        <f t="shared" si="0"/>
        <v>Ainda não cursei a disciplina</v>
      </c>
      <c r="E58" s="5" t="s">
        <v>118</v>
      </c>
      <c r="F58" s="3">
        <f>IF(C58=1,1,IF(AND(C44=1,C43=1),2,0))</f>
        <v>0</v>
      </c>
      <c r="G58" s="2" t="str">
        <f t="shared" si="8"/>
        <v>Ainda não posso cursar a disciplina</v>
      </c>
      <c r="H58" s="9" t="s">
        <v>372</v>
      </c>
      <c r="I58" s="12">
        <v>2</v>
      </c>
      <c r="J58" s="1"/>
      <c r="K58" s="1"/>
      <c r="L58" s="1"/>
      <c r="M58" s="1"/>
      <c r="N58" s="1"/>
    </row>
    <row r="59" spans="1:14" ht="63" customHeight="1" x14ac:dyDescent="0.25">
      <c r="A59" s="1"/>
      <c r="B59" s="4" t="s">
        <v>363</v>
      </c>
      <c r="C59" s="3">
        <v>0</v>
      </c>
      <c r="D59" s="2" t="str">
        <f t="shared" si="0"/>
        <v>Ainda não cursei a disciplina</v>
      </c>
      <c r="E59" s="5" t="s">
        <v>119</v>
      </c>
      <c r="F59" s="3">
        <f>IF(C59=1,1,IF(AND(C40=1,C47=1,C48=1,C18=1),2,0))</f>
        <v>0</v>
      </c>
      <c r="G59" s="2" t="str">
        <f t="shared" si="8"/>
        <v>Ainda não posso cursar a disciplina</v>
      </c>
      <c r="H59" s="9" t="s">
        <v>372</v>
      </c>
      <c r="I59" s="12">
        <v>2</v>
      </c>
      <c r="J59" s="1"/>
      <c r="K59" s="1"/>
      <c r="L59" s="1"/>
      <c r="M59" s="1"/>
      <c r="N59" s="1"/>
    </row>
    <row r="60" spans="1:14" ht="18.75" x14ac:dyDescent="0.25">
      <c r="A60" s="1"/>
      <c r="B60" s="25" t="s">
        <v>124</v>
      </c>
      <c r="C60" s="25"/>
      <c r="D60" s="25" t="str">
        <f t="shared" si="0"/>
        <v>Ainda não cursei a disciplina</v>
      </c>
      <c r="E60" s="25"/>
      <c r="F60" s="25"/>
      <c r="G60" s="25" t="str">
        <f t="shared" si="7"/>
        <v>Ainda não posso cursar a disciplina</v>
      </c>
      <c r="H60" s="7" t="s">
        <v>284</v>
      </c>
      <c r="I60" s="7" t="s">
        <v>285</v>
      </c>
      <c r="J60" s="1"/>
      <c r="K60" s="1"/>
      <c r="L60" s="1"/>
      <c r="M60" s="1"/>
      <c r="N60" s="1"/>
    </row>
    <row r="61" spans="1:14" ht="63" customHeight="1" x14ac:dyDescent="0.25">
      <c r="A61" s="1"/>
      <c r="B61" s="4" t="s">
        <v>94</v>
      </c>
      <c r="C61" s="3">
        <v>0</v>
      </c>
      <c r="D61" s="2" t="str">
        <f t="shared" si="0"/>
        <v>Ainda não cursei a disciplina</v>
      </c>
      <c r="E61" s="5" t="s">
        <v>139</v>
      </c>
      <c r="F61" s="3">
        <f>IF(C61=1,1,IF(C42=1,2,0))</f>
        <v>0</v>
      </c>
      <c r="G61" s="2" t="str">
        <f>IF(F61=1, "Já cursei a disciplina", IF(F61=2, "Posso cursar a disciplina no próximo semestre", "Ainda não posso cursar a disciplina"))</f>
        <v>Ainda não posso cursar a disciplina</v>
      </c>
      <c r="H61" s="9" t="s">
        <v>369</v>
      </c>
      <c r="I61" s="12">
        <v>2</v>
      </c>
      <c r="J61" s="1"/>
      <c r="K61" s="1"/>
      <c r="L61" s="1"/>
      <c r="M61" s="1"/>
      <c r="N61" s="1"/>
    </row>
    <row r="62" spans="1:14" ht="63" customHeight="1" x14ac:dyDescent="0.25">
      <c r="A62" s="1"/>
      <c r="B62" s="4" t="s">
        <v>95</v>
      </c>
      <c r="C62" s="3">
        <v>0</v>
      </c>
      <c r="D62" s="2" t="str">
        <f t="shared" si="0"/>
        <v>Ainda não cursei a disciplina</v>
      </c>
      <c r="E62" s="5" t="s">
        <v>140</v>
      </c>
      <c r="F62" s="3">
        <f>IF(C62=1,1,IF(G2&gt;=0.5,2,0))</f>
        <v>0</v>
      </c>
      <c r="G62" s="2" t="str">
        <f t="shared" ref="G62:G69" si="9">IF(F62=1, "Já cursei a disciplina", IF(F62=2, "Posso cursar a disciplina no próximo semestre", "Ainda não posso cursar a disciplina"))</f>
        <v>Ainda não posso cursar a disciplina</v>
      </c>
      <c r="H62" s="9" t="s">
        <v>369</v>
      </c>
      <c r="I62" s="12">
        <v>2</v>
      </c>
      <c r="J62" s="1"/>
      <c r="K62" s="1"/>
      <c r="L62" s="1"/>
      <c r="M62" s="1"/>
      <c r="N62" s="1"/>
    </row>
    <row r="63" spans="1:14" ht="63" customHeight="1" x14ac:dyDescent="0.25">
      <c r="A63" s="1"/>
      <c r="B63" s="4" t="s">
        <v>96</v>
      </c>
      <c r="C63" s="3">
        <v>0</v>
      </c>
      <c r="D63" s="2" t="str">
        <f t="shared" si="0"/>
        <v>Ainda não cursei a disciplina</v>
      </c>
      <c r="E63" s="5" t="s">
        <v>141</v>
      </c>
      <c r="F63" s="3">
        <f>IF(C63=1,1,IF(C11=1,2,0))</f>
        <v>0</v>
      </c>
      <c r="G63" s="2" t="str">
        <f t="shared" si="9"/>
        <v>Ainda não posso cursar a disciplina</v>
      </c>
      <c r="H63" s="9" t="s">
        <v>369</v>
      </c>
      <c r="I63" s="12">
        <v>2</v>
      </c>
      <c r="J63" s="1"/>
      <c r="K63" s="1"/>
      <c r="L63" s="1"/>
      <c r="M63" s="1"/>
      <c r="N63" s="1"/>
    </row>
    <row r="64" spans="1:14" ht="63" customHeight="1" x14ac:dyDescent="0.25">
      <c r="A64" s="1"/>
      <c r="B64" s="4" t="s">
        <v>364</v>
      </c>
      <c r="C64" s="3">
        <v>0</v>
      </c>
      <c r="D64" s="2" t="str">
        <f t="shared" si="0"/>
        <v>Ainda não cursei a disciplina</v>
      </c>
      <c r="E64" s="5" t="s">
        <v>142</v>
      </c>
      <c r="F64" s="3">
        <f>IF(C64=1,1,IF(C54=1,2,0))</f>
        <v>0</v>
      </c>
      <c r="G64" s="2" t="str">
        <f t="shared" si="9"/>
        <v>Ainda não posso cursar a disciplina</v>
      </c>
      <c r="H64" s="9" t="s">
        <v>369</v>
      </c>
      <c r="I64" s="12">
        <v>2</v>
      </c>
      <c r="J64" s="1"/>
      <c r="K64" s="1"/>
      <c r="L64" s="1"/>
      <c r="M64" s="1"/>
      <c r="N64" s="1"/>
    </row>
    <row r="65" spans="1:14" ht="63" customHeight="1" x14ac:dyDescent="0.25">
      <c r="A65" s="1"/>
      <c r="B65" s="4" t="s">
        <v>97</v>
      </c>
      <c r="C65" s="3">
        <v>0</v>
      </c>
      <c r="D65" s="2" t="str">
        <f t="shared" si="0"/>
        <v>Ainda não cursei a disciplina</v>
      </c>
      <c r="E65" s="5" t="s">
        <v>143</v>
      </c>
      <c r="F65" s="3">
        <f>IF(C65=1,1,IF(AND(C48=1,C35=1),2,0))</f>
        <v>0</v>
      </c>
      <c r="G65" s="2" t="str">
        <f t="shared" si="9"/>
        <v>Ainda não posso cursar a disciplina</v>
      </c>
      <c r="H65" s="9" t="s">
        <v>369</v>
      </c>
      <c r="I65" s="12">
        <v>2</v>
      </c>
      <c r="J65" s="1"/>
      <c r="K65" s="1"/>
      <c r="L65" s="1"/>
      <c r="M65" s="1"/>
      <c r="N65" s="1"/>
    </row>
    <row r="66" spans="1:14" ht="63" customHeight="1" x14ac:dyDescent="0.25">
      <c r="A66" s="1"/>
      <c r="B66" s="4" t="s">
        <v>365</v>
      </c>
      <c r="C66" s="3">
        <v>0</v>
      </c>
      <c r="D66" s="2" t="str">
        <f t="shared" si="0"/>
        <v>Ainda não cursei a disciplina</v>
      </c>
      <c r="E66" s="5" t="s">
        <v>144</v>
      </c>
      <c r="F66" s="3">
        <f>IF(C66=1,1,IF(AND(C57=1,C55=1),2,0))</f>
        <v>0</v>
      </c>
      <c r="G66" s="2" t="str">
        <f t="shared" si="9"/>
        <v>Ainda não posso cursar a disciplina</v>
      </c>
      <c r="H66" s="9" t="s">
        <v>369</v>
      </c>
      <c r="I66" s="12">
        <v>2</v>
      </c>
      <c r="J66" s="1"/>
      <c r="K66" s="1"/>
      <c r="L66" s="1"/>
      <c r="M66" s="1"/>
      <c r="N66" s="1"/>
    </row>
    <row r="67" spans="1:14" ht="63" customHeight="1" x14ac:dyDescent="0.25">
      <c r="A67" s="1"/>
      <c r="B67" s="4" t="s">
        <v>98</v>
      </c>
      <c r="C67" s="3">
        <v>0</v>
      </c>
      <c r="D67" s="2" t="str">
        <f t="shared" si="0"/>
        <v>Ainda não cursei a disciplina</v>
      </c>
      <c r="E67" s="5" t="s">
        <v>145</v>
      </c>
      <c r="F67" s="3">
        <f>IF(C67=1,1,IF(C51=1,2,0))</f>
        <v>0</v>
      </c>
      <c r="G67" s="2" t="str">
        <f t="shared" si="9"/>
        <v>Ainda não posso cursar a disciplina</v>
      </c>
      <c r="H67" s="9" t="s">
        <v>369</v>
      </c>
      <c r="I67" s="12">
        <v>4</v>
      </c>
      <c r="J67" s="1"/>
      <c r="K67" s="1"/>
      <c r="L67" s="1"/>
      <c r="M67" s="1"/>
      <c r="N67" s="1"/>
    </row>
    <row r="68" spans="1:14" ht="63" customHeight="1" x14ac:dyDescent="0.25">
      <c r="A68" s="1"/>
      <c r="B68" s="4" t="s">
        <v>99</v>
      </c>
      <c r="C68" s="3">
        <v>0</v>
      </c>
      <c r="D68" s="2" t="str">
        <f t="shared" si="0"/>
        <v>Ainda não cursei a disciplina</v>
      </c>
      <c r="E68" s="5" t="s">
        <v>146</v>
      </c>
      <c r="F68" s="3">
        <f>IF(C68=1,1,IF(C59=1,2,0))</f>
        <v>0</v>
      </c>
      <c r="G68" s="2" t="str">
        <f t="shared" si="9"/>
        <v>Ainda não posso cursar a disciplina</v>
      </c>
      <c r="H68" s="9" t="s">
        <v>369</v>
      </c>
      <c r="I68" s="12">
        <v>3</v>
      </c>
      <c r="J68" s="1"/>
      <c r="K68" s="1"/>
      <c r="L68" s="1"/>
      <c r="M68" s="1"/>
      <c r="N68" s="1"/>
    </row>
    <row r="69" spans="1:14" ht="63" customHeight="1" x14ac:dyDescent="0.25">
      <c r="A69" s="1"/>
      <c r="B69" s="4" t="s">
        <v>100</v>
      </c>
      <c r="C69" s="3">
        <v>0</v>
      </c>
      <c r="D69" s="2" t="str">
        <f t="shared" si="0"/>
        <v>Ainda não cursei a disciplina</v>
      </c>
      <c r="E69" s="5" t="s">
        <v>147</v>
      </c>
      <c r="F69" s="3">
        <f>IF(C69=1,1,IF(AND(C56=1,C52=1),2,0))</f>
        <v>0</v>
      </c>
      <c r="G69" s="2" t="str">
        <f t="shared" si="9"/>
        <v>Ainda não posso cursar a disciplina</v>
      </c>
      <c r="H69" s="9" t="s">
        <v>369</v>
      </c>
      <c r="I69" s="12">
        <v>2</v>
      </c>
      <c r="J69" s="1"/>
      <c r="K69" s="1"/>
      <c r="L69" s="1"/>
      <c r="M69" s="1"/>
      <c r="N69" s="1"/>
    </row>
    <row r="70" spans="1:14" ht="18.75" x14ac:dyDescent="0.25">
      <c r="A70" s="1"/>
      <c r="B70" s="25" t="s">
        <v>123</v>
      </c>
      <c r="C70" s="25"/>
      <c r="D70" s="25" t="str">
        <f t="shared" si="0"/>
        <v>Ainda não cursei a disciplina</v>
      </c>
      <c r="E70" s="25"/>
      <c r="F70" s="25"/>
      <c r="G70" s="25" t="str">
        <f t="shared" si="7"/>
        <v>Ainda não posso cursar a disciplina</v>
      </c>
      <c r="H70" s="7" t="s">
        <v>284</v>
      </c>
      <c r="I70" s="7" t="s">
        <v>285</v>
      </c>
      <c r="J70" s="1"/>
      <c r="K70" s="1"/>
      <c r="L70" s="1"/>
      <c r="M70" s="1"/>
      <c r="N70" s="1"/>
    </row>
    <row r="71" spans="1:14" ht="63" customHeight="1" x14ac:dyDescent="0.25">
      <c r="A71" s="1"/>
      <c r="B71" s="4" t="s">
        <v>101</v>
      </c>
      <c r="C71" s="3">
        <v>0</v>
      </c>
      <c r="D71" s="2" t="str">
        <f t="shared" ref="D71:D134" si="10">IF(C71=1, "Já cursei ou estou cursando e serei aprovado", "Ainda não cursei a disciplina")</f>
        <v>Ainda não cursei a disciplina</v>
      </c>
      <c r="E71" s="5" t="s">
        <v>125</v>
      </c>
      <c r="F71" s="3">
        <f>IF(C71=1,1,IF(C59=1,2,0))</f>
        <v>0</v>
      </c>
      <c r="G71" s="2" t="str">
        <f>IF(F71=1, "Já cursei a disciplina", IF(F71=2, "Posso cursar a disciplina no próximo semestre", "Ainda não posso cursar a disciplina"))</f>
        <v>Ainda não posso cursar a disciplina</v>
      </c>
      <c r="H71" s="9" t="s">
        <v>372</v>
      </c>
      <c r="I71" s="12">
        <v>3</v>
      </c>
      <c r="J71" s="1"/>
      <c r="K71" s="1"/>
      <c r="L71" s="1"/>
      <c r="M71" s="1"/>
      <c r="N71" s="1"/>
    </row>
    <row r="72" spans="1:14" ht="63" customHeight="1" x14ac:dyDescent="0.25">
      <c r="A72" s="1"/>
      <c r="B72" s="4" t="s">
        <v>102</v>
      </c>
      <c r="C72" s="3">
        <v>0</v>
      </c>
      <c r="D72" s="2" t="str">
        <f t="shared" si="10"/>
        <v>Ainda não cursei a disciplina</v>
      </c>
      <c r="E72" s="5" t="s">
        <v>126</v>
      </c>
      <c r="F72" s="3">
        <f>IF(C72=1,1,IF(AND(C65=1,C55=1),2,0))</f>
        <v>0</v>
      </c>
      <c r="G72" s="2" t="str">
        <f t="shared" ref="G72:G78" si="11">IF(F72=1, "Já cursei a disciplina", IF(F72=2, "Posso cursar a disciplina no próximo semestre", "Ainda não posso cursar a disciplina"))</f>
        <v>Ainda não posso cursar a disciplina</v>
      </c>
      <c r="H72" s="9" t="s">
        <v>372</v>
      </c>
      <c r="I72" s="12">
        <v>3</v>
      </c>
      <c r="J72" s="1"/>
      <c r="K72" s="1"/>
      <c r="L72" s="1"/>
      <c r="M72" s="1"/>
      <c r="N72" s="1"/>
    </row>
    <row r="73" spans="1:14" ht="63" customHeight="1" x14ac:dyDescent="0.25">
      <c r="A73" s="1"/>
      <c r="B73" s="4" t="s">
        <v>103</v>
      </c>
      <c r="C73" s="3">
        <v>0</v>
      </c>
      <c r="D73" s="2" t="str">
        <f t="shared" si="10"/>
        <v>Ainda não cursei a disciplina</v>
      </c>
      <c r="E73" s="5" t="s">
        <v>127</v>
      </c>
      <c r="F73" s="3">
        <f>IF(C73=1,1,IF(C63=1,2,0))</f>
        <v>0</v>
      </c>
      <c r="G73" s="2" t="str">
        <f t="shared" si="11"/>
        <v>Ainda não posso cursar a disciplina</v>
      </c>
      <c r="H73" s="9" t="s">
        <v>372</v>
      </c>
      <c r="I73" s="12">
        <v>3</v>
      </c>
      <c r="J73" s="1"/>
      <c r="K73" s="1"/>
      <c r="L73" s="1"/>
      <c r="M73" s="1"/>
      <c r="N73" s="1"/>
    </row>
    <row r="74" spans="1:14" ht="63" customHeight="1" x14ac:dyDescent="0.25">
      <c r="A74" s="1"/>
      <c r="B74" s="4" t="s">
        <v>104</v>
      </c>
      <c r="C74" s="3">
        <v>0</v>
      </c>
      <c r="D74" s="2" t="str">
        <f t="shared" si="10"/>
        <v>Ainda não cursei a disciplina</v>
      </c>
      <c r="E74" s="5" t="s">
        <v>128</v>
      </c>
      <c r="F74" s="3">
        <f>IF(C74=1,1,IF(C56=1,2,0))</f>
        <v>0</v>
      </c>
      <c r="G74" s="2" t="str">
        <f t="shared" si="11"/>
        <v>Ainda não posso cursar a disciplina</v>
      </c>
      <c r="H74" s="9" t="s">
        <v>372</v>
      </c>
      <c r="I74" s="12">
        <v>3</v>
      </c>
      <c r="J74" s="1"/>
      <c r="K74" s="1"/>
      <c r="L74" s="1"/>
      <c r="M74" s="1"/>
      <c r="N74" s="1"/>
    </row>
    <row r="75" spans="1:14" ht="63" customHeight="1" x14ac:dyDescent="0.25">
      <c r="A75" s="1"/>
      <c r="B75" s="4" t="s">
        <v>105</v>
      </c>
      <c r="C75" s="3">
        <v>0</v>
      </c>
      <c r="D75" s="2" t="str">
        <f t="shared" si="10"/>
        <v>Ainda não cursei a disciplina</v>
      </c>
      <c r="E75" s="5" t="s">
        <v>129</v>
      </c>
      <c r="F75" s="3">
        <f>IF(C75=1,1,IF(C53=1,2,0))</f>
        <v>0</v>
      </c>
      <c r="G75" s="2" t="str">
        <f t="shared" si="11"/>
        <v>Ainda não posso cursar a disciplina</v>
      </c>
      <c r="H75" s="9" t="s">
        <v>372</v>
      </c>
      <c r="I75" s="12">
        <v>3</v>
      </c>
      <c r="J75" s="1"/>
      <c r="K75" s="1"/>
      <c r="L75" s="1"/>
      <c r="M75" s="1"/>
      <c r="N75" s="1"/>
    </row>
    <row r="76" spans="1:14" ht="63" customHeight="1" x14ac:dyDescent="0.25">
      <c r="A76" s="1"/>
      <c r="B76" s="4" t="s">
        <v>106</v>
      </c>
      <c r="C76" s="3">
        <v>0</v>
      </c>
      <c r="D76" s="2" t="str">
        <f t="shared" si="10"/>
        <v>Ainda não cursei a disciplina</v>
      </c>
      <c r="E76" s="5" t="s">
        <v>130</v>
      </c>
      <c r="F76" s="3">
        <f>IF(C76=1,1,IF(G2&gt;=0.6,2,0))</f>
        <v>0</v>
      </c>
      <c r="G76" s="2" t="str">
        <f t="shared" si="11"/>
        <v>Ainda não posso cursar a disciplina</v>
      </c>
      <c r="H76" s="9" t="s">
        <v>372</v>
      </c>
      <c r="I76" s="12">
        <v>3</v>
      </c>
      <c r="J76" s="1"/>
      <c r="K76" s="1"/>
      <c r="L76" s="1"/>
      <c r="M76" s="1"/>
      <c r="N76" s="1"/>
    </row>
    <row r="77" spans="1:14" ht="63" customHeight="1" x14ac:dyDescent="0.25">
      <c r="A77" s="1"/>
      <c r="B77" s="4" t="s">
        <v>107</v>
      </c>
      <c r="C77" s="3">
        <v>0</v>
      </c>
      <c r="D77" s="2" t="str">
        <f t="shared" si="10"/>
        <v>Ainda não cursei a disciplina</v>
      </c>
      <c r="E77" s="5" t="s">
        <v>131</v>
      </c>
      <c r="F77" s="3">
        <f>IF(C77=1,1,IF(AND(C55=1,C46=1),2,0))</f>
        <v>0</v>
      </c>
      <c r="G77" s="2" t="str">
        <f t="shared" si="11"/>
        <v>Ainda não posso cursar a disciplina</v>
      </c>
      <c r="H77" s="9" t="s">
        <v>372</v>
      </c>
      <c r="I77" s="12">
        <v>4</v>
      </c>
      <c r="J77" s="1"/>
      <c r="K77" s="1"/>
      <c r="L77" s="1"/>
      <c r="M77" s="1"/>
      <c r="N77" s="1"/>
    </row>
    <row r="78" spans="1:14" ht="63" customHeight="1" x14ac:dyDescent="0.25">
      <c r="A78" s="1"/>
      <c r="B78" s="4" t="s">
        <v>108</v>
      </c>
      <c r="C78" s="3">
        <v>0</v>
      </c>
      <c r="D78" s="2" t="str">
        <f t="shared" si="10"/>
        <v>Ainda não cursei a disciplina</v>
      </c>
      <c r="E78" s="5" t="s">
        <v>132</v>
      </c>
      <c r="F78" s="3">
        <f>IF(C78=1,1,IF(AND(C34=1,C44=1,C45=1,C46=1,C64=1),2,0))</f>
        <v>0</v>
      </c>
      <c r="G78" s="2" t="str">
        <f t="shared" si="11"/>
        <v>Ainda não posso cursar a disciplina</v>
      </c>
      <c r="H78" s="9" t="s">
        <v>372</v>
      </c>
      <c r="I78" s="12">
        <v>3</v>
      </c>
      <c r="J78" s="1"/>
      <c r="K78" s="1"/>
      <c r="L78" s="1"/>
      <c r="M78" s="1"/>
      <c r="N78" s="1"/>
    </row>
    <row r="79" spans="1:14" ht="18.75" x14ac:dyDescent="0.25">
      <c r="A79" s="1"/>
      <c r="B79" s="25" t="s">
        <v>122</v>
      </c>
      <c r="C79" s="25"/>
      <c r="D79" s="25" t="str">
        <f t="shared" si="10"/>
        <v>Ainda não cursei a disciplina</v>
      </c>
      <c r="E79" s="25"/>
      <c r="F79" s="25"/>
      <c r="G79" s="25" t="str">
        <f t="shared" ref="G79:G87" si="12">IF(F79=1, "Já cursei a disciplina", IF(F79=2, "Posso cursar a disciplina o próximo semestre", "Ainda não posso cursar a disciplina"))</f>
        <v>Ainda não posso cursar a disciplina</v>
      </c>
      <c r="H79" s="7" t="s">
        <v>284</v>
      </c>
      <c r="I79" s="7" t="s">
        <v>285</v>
      </c>
      <c r="J79" s="1"/>
      <c r="K79" s="1"/>
      <c r="L79" s="1"/>
      <c r="M79" s="1"/>
      <c r="N79" s="1"/>
    </row>
    <row r="80" spans="1:14" ht="63" customHeight="1" x14ac:dyDescent="0.25">
      <c r="A80" s="1"/>
      <c r="B80" s="4" t="s">
        <v>366</v>
      </c>
      <c r="C80" s="3">
        <v>0</v>
      </c>
      <c r="D80" s="2" t="str">
        <f t="shared" si="10"/>
        <v>Ainda não cursei a disciplina</v>
      </c>
      <c r="E80" s="5" t="s">
        <v>133</v>
      </c>
      <c r="F80" s="3">
        <f>IF(C80=1,1,IF(G2&gt;=0.6,2,0))</f>
        <v>0</v>
      </c>
      <c r="G80" s="2" t="str">
        <f>IF(F80=1, "Já cursei a disciplina", IF(F80=2, "Posso cursar a disciplina no próximo semestre", "Ainda não posso cursar a disciplina"))</f>
        <v>Ainda não posso cursar a disciplina</v>
      </c>
      <c r="H80" s="9" t="s">
        <v>288</v>
      </c>
      <c r="I80" s="12">
        <v>12</v>
      </c>
      <c r="J80" s="1"/>
      <c r="K80" s="1"/>
      <c r="L80" s="1"/>
      <c r="M80" s="1"/>
      <c r="N80" s="1"/>
    </row>
    <row r="81" spans="1:14" ht="63" customHeight="1" x14ac:dyDescent="0.25">
      <c r="A81" s="1"/>
      <c r="B81" s="4" t="s">
        <v>109</v>
      </c>
      <c r="C81" s="3">
        <v>0</v>
      </c>
      <c r="D81" s="2" t="str">
        <f t="shared" si="10"/>
        <v>Ainda não cursei a disciplina</v>
      </c>
      <c r="E81" s="5" t="s">
        <v>134</v>
      </c>
      <c r="F81" s="3">
        <f>IF(C81=1,1,IF(AND(C69=1,C56=1),2,0))</f>
        <v>0</v>
      </c>
      <c r="G81" s="2" t="str">
        <f t="shared" ref="G81:G83" si="13">IF(F81=1, "Já cursei a disciplina", IF(F81=2, "Posso cursar a disciplina no próximo semestre", "Ainda não posso cursar a disciplina"))</f>
        <v>Ainda não posso cursar a disciplina</v>
      </c>
      <c r="H81" s="9" t="s">
        <v>369</v>
      </c>
      <c r="I81" s="12">
        <v>2</v>
      </c>
      <c r="J81" s="1"/>
      <c r="K81" s="1"/>
      <c r="L81" s="1"/>
      <c r="M81" s="1"/>
      <c r="N81" s="1"/>
    </row>
    <row r="82" spans="1:14" ht="63" customHeight="1" x14ac:dyDescent="0.25">
      <c r="A82" s="1"/>
      <c r="B82" s="4" t="s">
        <v>110</v>
      </c>
      <c r="C82" s="3">
        <v>0</v>
      </c>
      <c r="D82" s="2" t="str">
        <f t="shared" si="10"/>
        <v>Ainda não cursei a disciplina</v>
      </c>
      <c r="E82" s="5" t="s">
        <v>135</v>
      </c>
      <c r="F82" s="3">
        <f>IF(C82=1,1,IF(C77=1,2,0))</f>
        <v>0</v>
      </c>
      <c r="G82" s="2" t="str">
        <f t="shared" si="13"/>
        <v>Ainda não posso cursar a disciplina</v>
      </c>
      <c r="H82" s="9" t="s">
        <v>369</v>
      </c>
      <c r="I82" s="12">
        <v>4</v>
      </c>
      <c r="J82" s="1"/>
      <c r="K82" s="1"/>
      <c r="L82" s="1"/>
      <c r="M82" s="1"/>
      <c r="N82" s="1"/>
    </row>
    <row r="83" spans="1:14" ht="63" customHeight="1" x14ac:dyDescent="0.25">
      <c r="A83" s="1"/>
      <c r="B83" s="4" t="s">
        <v>282</v>
      </c>
      <c r="C83" s="3">
        <v>0</v>
      </c>
      <c r="D83" s="2" t="str">
        <f t="shared" si="10"/>
        <v>Ainda não cursei a disciplina</v>
      </c>
      <c r="E83" s="5" t="s">
        <v>136</v>
      </c>
      <c r="F83" s="3">
        <f>IF(C83=1,1,IF(G2&gt;=0.8,2,0))</f>
        <v>0</v>
      </c>
      <c r="G83" s="2" t="str">
        <f t="shared" si="13"/>
        <v>Ainda não posso cursar a disciplina</v>
      </c>
      <c r="H83" s="9" t="s">
        <v>288</v>
      </c>
      <c r="I83" s="12">
        <v>2</v>
      </c>
      <c r="J83" s="1"/>
      <c r="K83" s="1"/>
      <c r="L83" s="1"/>
      <c r="M83" s="1"/>
      <c r="N83" s="1"/>
    </row>
    <row r="84" spans="1:14" ht="18.75" x14ac:dyDescent="0.25">
      <c r="A84" s="1"/>
      <c r="B84" s="25" t="s">
        <v>121</v>
      </c>
      <c r="C84" s="25"/>
      <c r="D84" s="25" t="str">
        <f t="shared" si="10"/>
        <v>Ainda não cursei a disciplina</v>
      </c>
      <c r="E84" s="25"/>
      <c r="F84" s="25"/>
      <c r="G84" s="25" t="str">
        <f t="shared" si="12"/>
        <v>Ainda não posso cursar a disciplina</v>
      </c>
      <c r="H84" s="7" t="s">
        <v>284</v>
      </c>
      <c r="I84" s="7" t="s">
        <v>285</v>
      </c>
      <c r="J84" s="1"/>
      <c r="K84" s="1"/>
      <c r="L84" s="1"/>
      <c r="M84" s="1"/>
      <c r="N84" s="1"/>
    </row>
    <row r="85" spans="1:14" ht="63" customHeight="1" x14ac:dyDescent="0.25">
      <c r="A85" s="1"/>
      <c r="B85" s="4" t="s">
        <v>367</v>
      </c>
      <c r="C85" s="3">
        <v>0</v>
      </c>
      <c r="D85" s="2" t="str">
        <f t="shared" si="10"/>
        <v>Ainda não cursei a disciplina</v>
      </c>
      <c r="E85" s="5" t="s">
        <v>137</v>
      </c>
      <c r="F85" s="3">
        <f>IF(C85=1,1,IF(G2&gt;=0.75,2,0))</f>
        <v>0</v>
      </c>
      <c r="G85" s="2" t="str">
        <f>IF(F85=1, "Já cursei a disciplina", IF(F85=2, "Posso cursar a disciplina no próximo semestre", "Ainda não posso cursar a disciplina"))</f>
        <v>Ainda não posso cursar a disciplina</v>
      </c>
      <c r="H85" s="9" t="s">
        <v>372</v>
      </c>
      <c r="I85" s="12">
        <v>3</v>
      </c>
      <c r="J85" s="1"/>
      <c r="K85" s="1"/>
      <c r="L85" s="1"/>
      <c r="M85" s="1"/>
      <c r="N85" s="1"/>
    </row>
    <row r="86" spans="1:14" ht="63" customHeight="1" x14ac:dyDescent="0.25">
      <c r="A86" s="1"/>
      <c r="B86" s="4" t="s">
        <v>368</v>
      </c>
      <c r="C86" s="3">
        <v>0</v>
      </c>
      <c r="D86" s="2" t="str">
        <f t="shared" si="10"/>
        <v>Ainda não cursei a disciplina</v>
      </c>
      <c r="E86" s="5" t="s">
        <v>138</v>
      </c>
      <c r="F86" s="3">
        <f>IF(C86=1,1,IF(C83=1,2,0))</f>
        <v>0</v>
      </c>
      <c r="G86" s="2" t="str">
        <f>IF(F86=1, "Já cursei a disciplina", IF(F86=2, "Posso cursar a disciplina no próximo semestre", "Ainda não posso cursar a disciplina"))</f>
        <v>Ainda não posso cursar a disciplina</v>
      </c>
      <c r="H86" s="9"/>
      <c r="I86" s="12">
        <v>2</v>
      </c>
      <c r="J86" s="1"/>
      <c r="K86" s="1"/>
      <c r="L86" s="1"/>
      <c r="M86" s="1"/>
      <c r="N86" s="1"/>
    </row>
    <row r="87" spans="1:14" ht="18.75" x14ac:dyDescent="0.25">
      <c r="A87" s="1"/>
      <c r="B87" s="25" t="s">
        <v>120</v>
      </c>
      <c r="C87" s="25"/>
      <c r="D87" s="25" t="str">
        <f t="shared" si="10"/>
        <v>Ainda não cursei a disciplina</v>
      </c>
      <c r="E87" s="25"/>
      <c r="F87" s="25"/>
      <c r="G87" s="25" t="str">
        <f t="shared" si="12"/>
        <v>Ainda não posso cursar a disciplina</v>
      </c>
      <c r="H87" s="7" t="s">
        <v>284</v>
      </c>
      <c r="I87" s="7" t="s">
        <v>285</v>
      </c>
      <c r="J87" s="1"/>
      <c r="K87" s="1"/>
      <c r="L87" s="1"/>
      <c r="M87" s="1"/>
      <c r="N87" s="1"/>
    </row>
    <row r="88" spans="1:14" ht="63" customHeight="1" x14ac:dyDescent="0.25">
      <c r="A88" s="1"/>
      <c r="B88" s="4" t="s">
        <v>148</v>
      </c>
      <c r="C88" s="3">
        <v>0</v>
      </c>
      <c r="D88" s="2" t="str">
        <f t="shared" si="10"/>
        <v>Ainda não cursei a disciplina</v>
      </c>
      <c r="E88" s="5" t="s">
        <v>215</v>
      </c>
      <c r="F88" s="3">
        <f>IF(C88=1,1,2)</f>
        <v>2</v>
      </c>
      <c r="G88" s="2" t="str">
        <f>IF(F88=1, "Já cursei a disciplina", IF(F88=2, "Posso cursar a disciplina no próximo semestre", "Ainda não posso cursar a disciplina"))</f>
        <v>Posso cursar a disciplina no próximo semestre</v>
      </c>
      <c r="H88" s="9" t="s">
        <v>370</v>
      </c>
      <c r="I88" s="12">
        <v>2</v>
      </c>
      <c r="J88" s="1"/>
      <c r="K88" s="1"/>
      <c r="L88" s="1"/>
      <c r="M88" s="1"/>
      <c r="N88" s="1"/>
    </row>
    <row r="89" spans="1:14" ht="63" customHeight="1" x14ac:dyDescent="0.25">
      <c r="A89" s="1"/>
      <c r="B89" s="4" t="s">
        <v>149</v>
      </c>
      <c r="C89" s="3">
        <v>0</v>
      </c>
      <c r="D89" s="2" t="str">
        <f t="shared" si="10"/>
        <v>Ainda não cursei a disciplina</v>
      </c>
      <c r="E89" s="5" t="s">
        <v>216</v>
      </c>
      <c r="F89" s="3">
        <f>IF(C89=1,1,2)</f>
        <v>2</v>
      </c>
      <c r="G89" s="2" t="str">
        <f t="shared" ref="G89:G152" si="14">IF(F89=1, "Já cursei a disciplina", IF(F89=2, "Posso cursar a disciplina no próximo semestre", "Ainda não posso cursar a disciplina"))</f>
        <v>Posso cursar a disciplina no próximo semestre</v>
      </c>
      <c r="H89" s="9" t="s">
        <v>370</v>
      </c>
      <c r="I89" s="12">
        <v>2</v>
      </c>
      <c r="J89" s="1"/>
      <c r="K89" s="1"/>
      <c r="L89" s="1"/>
      <c r="M89" s="1"/>
      <c r="N89" s="1"/>
    </row>
    <row r="90" spans="1:14" ht="63" customHeight="1" x14ac:dyDescent="0.25">
      <c r="A90" s="1"/>
      <c r="B90" s="4" t="s">
        <v>150</v>
      </c>
      <c r="C90" s="3">
        <v>0</v>
      </c>
      <c r="D90" s="2" t="str">
        <f t="shared" si="10"/>
        <v>Ainda não cursei a disciplina</v>
      </c>
      <c r="E90" s="5" t="s">
        <v>217</v>
      </c>
      <c r="F90" s="3">
        <f>IF(C90=1,1,IF(C73=1,2,0))</f>
        <v>0</v>
      </c>
      <c r="G90" s="2" t="str">
        <f t="shared" si="14"/>
        <v>Ainda não posso cursar a disciplina</v>
      </c>
      <c r="H90" s="9" t="s">
        <v>370</v>
      </c>
      <c r="I90" s="12">
        <v>2</v>
      </c>
      <c r="J90" s="1"/>
      <c r="K90" s="1"/>
      <c r="L90" s="1"/>
      <c r="M90" s="1"/>
      <c r="N90" s="1"/>
    </row>
    <row r="91" spans="1:14" ht="63" customHeight="1" x14ac:dyDescent="0.25">
      <c r="A91" s="1"/>
      <c r="B91" s="4" t="s">
        <v>151</v>
      </c>
      <c r="C91" s="3">
        <v>0</v>
      </c>
      <c r="D91" s="2" t="str">
        <f t="shared" si="10"/>
        <v>Ainda não cursei a disciplina</v>
      </c>
      <c r="E91" s="5" t="s">
        <v>218</v>
      </c>
      <c r="F91" s="3">
        <f>IF(C91=1,1,IF(C74=1,2,0))</f>
        <v>0</v>
      </c>
      <c r="G91" s="2" t="str">
        <f t="shared" si="14"/>
        <v>Ainda não posso cursar a disciplina</v>
      </c>
      <c r="H91" s="9" t="s">
        <v>370</v>
      </c>
      <c r="I91" s="12">
        <v>3</v>
      </c>
      <c r="J91" s="1"/>
      <c r="K91" s="1"/>
      <c r="L91" s="1"/>
      <c r="M91" s="1"/>
      <c r="N91" s="1"/>
    </row>
    <row r="92" spans="1:14" ht="63" customHeight="1" x14ac:dyDescent="0.25">
      <c r="A92" s="1"/>
      <c r="B92" s="4" t="s">
        <v>152</v>
      </c>
      <c r="C92" s="3">
        <v>0</v>
      </c>
      <c r="D92" s="2" t="str">
        <f t="shared" si="10"/>
        <v>Ainda não cursei a disciplina</v>
      </c>
      <c r="E92" s="5" t="s">
        <v>219</v>
      </c>
      <c r="F92" s="3">
        <f>IF(C92=1,1,IF(C72=1,2,0))</f>
        <v>0</v>
      </c>
      <c r="G92" s="2" t="str">
        <f t="shared" si="14"/>
        <v>Ainda não posso cursar a disciplina</v>
      </c>
      <c r="H92" s="9" t="s">
        <v>370</v>
      </c>
      <c r="I92" s="12">
        <v>3</v>
      </c>
      <c r="J92" s="1"/>
      <c r="K92" s="1"/>
      <c r="L92" s="1"/>
      <c r="M92" s="1"/>
      <c r="N92" s="1"/>
    </row>
    <row r="93" spans="1:14" ht="63" customHeight="1" x14ac:dyDescent="0.25">
      <c r="A93" s="1"/>
      <c r="B93" s="4" t="s">
        <v>153</v>
      </c>
      <c r="C93" s="3">
        <v>0</v>
      </c>
      <c r="D93" s="2" t="str">
        <f t="shared" si="10"/>
        <v>Ainda não cursei a disciplina</v>
      </c>
      <c r="E93" s="5" t="s">
        <v>220</v>
      </c>
      <c r="F93" s="3">
        <f>IF(C93=1,1,IF(C46=1,2,0))</f>
        <v>0</v>
      </c>
      <c r="G93" s="2" t="str">
        <f t="shared" si="14"/>
        <v>Ainda não posso cursar a disciplina</v>
      </c>
      <c r="H93" s="9" t="s">
        <v>370</v>
      </c>
      <c r="I93" s="12">
        <v>2</v>
      </c>
      <c r="J93" s="1"/>
      <c r="K93" s="1"/>
      <c r="L93" s="1"/>
      <c r="M93" s="1"/>
      <c r="N93" s="1"/>
    </row>
    <row r="94" spans="1:14" ht="63" customHeight="1" x14ac:dyDescent="0.25">
      <c r="A94" s="1"/>
      <c r="B94" s="4" t="s">
        <v>154</v>
      </c>
      <c r="C94" s="3">
        <v>0</v>
      </c>
      <c r="D94" s="2" t="str">
        <f t="shared" si="10"/>
        <v>Ainda não cursei a disciplina</v>
      </c>
      <c r="E94" s="5" t="s">
        <v>221</v>
      </c>
      <c r="F94" s="3">
        <f>IF(C94=1,1,IF(C46=1,2,0))</f>
        <v>0</v>
      </c>
      <c r="G94" s="2" t="str">
        <f t="shared" si="14"/>
        <v>Ainda não posso cursar a disciplina</v>
      </c>
      <c r="H94" s="9" t="s">
        <v>370</v>
      </c>
      <c r="I94" s="12">
        <v>2</v>
      </c>
      <c r="J94" s="1"/>
      <c r="K94" s="1"/>
      <c r="L94" s="1"/>
      <c r="M94" s="1"/>
      <c r="N94" s="1"/>
    </row>
    <row r="95" spans="1:14" ht="63" customHeight="1" x14ac:dyDescent="0.25">
      <c r="A95" s="1"/>
      <c r="B95" s="4" t="s">
        <v>155</v>
      </c>
      <c r="C95" s="3">
        <v>0</v>
      </c>
      <c r="D95" s="2" t="str">
        <f t="shared" si="10"/>
        <v>Ainda não cursei a disciplina</v>
      </c>
      <c r="E95" s="5" t="s">
        <v>222</v>
      </c>
      <c r="F95" s="3">
        <f>IF(C95=1,1,IF(C77=1,2,0))</f>
        <v>0</v>
      </c>
      <c r="G95" s="2" t="str">
        <f t="shared" si="14"/>
        <v>Ainda não posso cursar a disciplina</v>
      </c>
      <c r="H95" s="9" t="s">
        <v>370</v>
      </c>
      <c r="I95" s="12">
        <v>2</v>
      </c>
      <c r="J95" s="1"/>
      <c r="K95" s="1"/>
      <c r="L95" s="1"/>
      <c r="M95" s="1"/>
      <c r="N95" s="1"/>
    </row>
    <row r="96" spans="1:14" ht="63" customHeight="1" x14ac:dyDescent="0.25">
      <c r="A96" s="1"/>
      <c r="B96" s="4" t="s">
        <v>156</v>
      </c>
      <c r="C96" s="3">
        <v>0</v>
      </c>
      <c r="D96" s="2" t="str">
        <f t="shared" si="10"/>
        <v>Ainda não cursei a disciplina</v>
      </c>
      <c r="E96" s="5" t="s">
        <v>223</v>
      </c>
      <c r="F96" s="3">
        <f>IF(C96=1,1,IF(C77=1,2,0))</f>
        <v>0</v>
      </c>
      <c r="G96" s="2" t="str">
        <f t="shared" si="14"/>
        <v>Ainda não posso cursar a disciplina</v>
      </c>
      <c r="H96" s="9" t="s">
        <v>370</v>
      </c>
      <c r="I96" s="12">
        <v>2</v>
      </c>
      <c r="J96" s="1"/>
      <c r="K96" s="1"/>
      <c r="L96" s="1"/>
      <c r="M96" s="1"/>
      <c r="N96" s="1"/>
    </row>
    <row r="97" spans="1:14" ht="63" customHeight="1" x14ac:dyDescent="0.25">
      <c r="A97" s="1"/>
      <c r="B97" s="4" t="s">
        <v>157</v>
      </c>
      <c r="C97" s="3">
        <v>0</v>
      </c>
      <c r="D97" s="2" t="str">
        <f t="shared" si="10"/>
        <v>Ainda não cursei a disciplina</v>
      </c>
      <c r="E97" s="5" t="s">
        <v>224</v>
      </c>
      <c r="F97" s="3">
        <f>IF(C97=1,1,IF(AND(C55=1,C46=1),2,0))</f>
        <v>0</v>
      </c>
      <c r="G97" s="2" t="str">
        <f t="shared" si="14"/>
        <v>Ainda não posso cursar a disciplina</v>
      </c>
      <c r="H97" s="9" t="s">
        <v>370</v>
      </c>
      <c r="I97" s="12">
        <v>2</v>
      </c>
      <c r="J97" s="1"/>
      <c r="K97" s="1"/>
      <c r="L97" s="1"/>
      <c r="M97" s="1"/>
      <c r="N97" s="1"/>
    </row>
    <row r="98" spans="1:14" ht="63" customHeight="1" x14ac:dyDescent="0.25">
      <c r="A98" s="1"/>
      <c r="B98" s="4" t="s">
        <v>158</v>
      </c>
      <c r="C98" s="3">
        <v>0</v>
      </c>
      <c r="D98" s="2" t="str">
        <f t="shared" si="10"/>
        <v>Ainda não cursei a disciplina</v>
      </c>
      <c r="E98" s="5" t="s">
        <v>225</v>
      </c>
      <c r="F98" s="3">
        <f>IF(C98=1,1,IF(C69=1,2,0))</f>
        <v>0</v>
      </c>
      <c r="G98" s="2" t="str">
        <f t="shared" si="14"/>
        <v>Ainda não posso cursar a disciplina</v>
      </c>
      <c r="H98" s="9" t="s">
        <v>370</v>
      </c>
      <c r="I98" s="12">
        <v>2</v>
      </c>
      <c r="J98" s="1"/>
      <c r="K98" s="1"/>
      <c r="L98" s="1"/>
      <c r="M98" s="1"/>
      <c r="N98" s="1"/>
    </row>
    <row r="99" spans="1:14" ht="63" customHeight="1" x14ac:dyDescent="0.25">
      <c r="A99" s="1"/>
      <c r="B99" s="4" t="s">
        <v>159</v>
      </c>
      <c r="C99" s="3">
        <v>0</v>
      </c>
      <c r="D99" s="2" t="str">
        <f t="shared" si="10"/>
        <v>Ainda não cursei a disciplina</v>
      </c>
      <c r="E99" s="5" t="s">
        <v>226</v>
      </c>
      <c r="F99" s="3">
        <f>IF(C99=1,1,IF(C59=1,2,0))</f>
        <v>0</v>
      </c>
      <c r="G99" s="2" t="str">
        <f t="shared" si="14"/>
        <v>Ainda não posso cursar a disciplina</v>
      </c>
      <c r="H99" s="9" t="s">
        <v>370</v>
      </c>
      <c r="I99" s="12">
        <v>2</v>
      </c>
      <c r="J99" s="1"/>
      <c r="K99" s="1"/>
      <c r="L99" s="1"/>
      <c r="M99" s="1"/>
      <c r="N99" s="1"/>
    </row>
    <row r="100" spans="1:14" ht="63" customHeight="1" x14ac:dyDescent="0.25">
      <c r="A100" s="1"/>
      <c r="B100" s="4" t="s">
        <v>160</v>
      </c>
      <c r="C100" s="3">
        <v>0</v>
      </c>
      <c r="D100" s="2" t="str">
        <f t="shared" si="10"/>
        <v>Ainda não cursei a disciplina</v>
      </c>
      <c r="E100" s="5" t="s">
        <v>227</v>
      </c>
      <c r="F100" s="3">
        <f>IF(C100=1,1,IF(G2&gt;=0.4,2,0))</f>
        <v>0</v>
      </c>
      <c r="G100" s="2" t="str">
        <f t="shared" si="14"/>
        <v>Ainda não posso cursar a disciplina</v>
      </c>
      <c r="H100" s="9" t="s">
        <v>370</v>
      </c>
      <c r="I100" s="12">
        <v>2</v>
      </c>
      <c r="J100" s="1"/>
      <c r="K100" s="1"/>
      <c r="L100" s="1"/>
      <c r="M100" s="1"/>
      <c r="N100" s="1"/>
    </row>
    <row r="101" spans="1:14" ht="63" customHeight="1" x14ac:dyDescent="0.25">
      <c r="A101" s="1"/>
      <c r="B101" s="4" t="s">
        <v>161</v>
      </c>
      <c r="C101" s="3">
        <v>0</v>
      </c>
      <c r="D101" s="2" t="str">
        <f t="shared" si="10"/>
        <v>Ainda não cursei a disciplina</v>
      </c>
      <c r="E101" s="5" t="s">
        <v>228</v>
      </c>
      <c r="F101" s="3">
        <f>IF(C101=1,1,IF(C78=1,2,0))</f>
        <v>0</v>
      </c>
      <c r="G101" s="2" t="str">
        <f t="shared" si="14"/>
        <v>Ainda não posso cursar a disciplina</v>
      </c>
      <c r="H101" s="9" t="s">
        <v>370</v>
      </c>
      <c r="I101" s="12">
        <v>4</v>
      </c>
      <c r="J101" s="1"/>
      <c r="K101" s="1"/>
      <c r="L101" s="1"/>
      <c r="M101" s="1"/>
      <c r="N101" s="1"/>
    </row>
    <row r="102" spans="1:14" ht="63" customHeight="1" x14ac:dyDescent="0.25">
      <c r="A102" s="1"/>
      <c r="B102" s="4" t="s">
        <v>162</v>
      </c>
      <c r="C102" s="3">
        <v>0</v>
      </c>
      <c r="D102" s="2" t="str">
        <f t="shared" si="10"/>
        <v>Ainda não cursei a disciplina</v>
      </c>
      <c r="E102" s="5" t="s">
        <v>229</v>
      </c>
      <c r="F102" s="3">
        <f>IF(C102=1,1,IF(C43=1,2,0))</f>
        <v>0</v>
      </c>
      <c r="G102" s="2" t="str">
        <f t="shared" si="14"/>
        <v>Ainda não posso cursar a disciplina</v>
      </c>
      <c r="H102" s="9" t="s">
        <v>370</v>
      </c>
      <c r="I102" s="12">
        <v>2</v>
      </c>
      <c r="J102" s="1"/>
      <c r="K102" s="1"/>
      <c r="L102" s="1"/>
      <c r="M102" s="1"/>
      <c r="N102" s="1"/>
    </row>
    <row r="103" spans="1:14" ht="63" customHeight="1" x14ac:dyDescent="0.25">
      <c r="A103" s="1"/>
      <c r="B103" s="4" t="s">
        <v>163</v>
      </c>
      <c r="C103" s="3">
        <v>0</v>
      </c>
      <c r="D103" s="2" t="str">
        <f t="shared" si="10"/>
        <v>Ainda não cursei a disciplina</v>
      </c>
      <c r="E103" s="5" t="s">
        <v>230</v>
      </c>
      <c r="F103" s="3">
        <f>IF(C103=1,1,IF(AND(C67=1,C55=1),2,0))</f>
        <v>0</v>
      </c>
      <c r="G103" s="2" t="str">
        <f t="shared" si="14"/>
        <v>Ainda não posso cursar a disciplina</v>
      </c>
      <c r="H103" s="9" t="s">
        <v>370</v>
      </c>
      <c r="I103" s="12">
        <v>3</v>
      </c>
      <c r="J103" s="1"/>
      <c r="K103" s="1"/>
      <c r="L103" s="1"/>
      <c r="M103" s="1"/>
      <c r="N103" s="1"/>
    </row>
    <row r="104" spans="1:14" ht="63" customHeight="1" x14ac:dyDescent="0.25">
      <c r="A104" s="1"/>
      <c r="B104" s="4" t="s">
        <v>164</v>
      </c>
      <c r="C104" s="3">
        <v>0</v>
      </c>
      <c r="D104" s="2" t="str">
        <f t="shared" si="10"/>
        <v>Ainda não cursei a disciplina</v>
      </c>
      <c r="E104" s="5" t="s">
        <v>231</v>
      </c>
      <c r="F104" s="3">
        <f>IF(C104=1,1,IF(AND(C48=1,C59=1),2,0))</f>
        <v>0</v>
      </c>
      <c r="G104" s="2" t="str">
        <f t="shared" si="14"/>
        <v>Ainda não posso cursar a disciplina</v>
      </c>
      <c r="H104" s="9" t="s">
        <v>370</v>
      </c>
      <c r="I104" s="12">
        <v>2</v>
      </c>
      <c r="J104" s="1"/>
      <c r="K104" s="1"/>
      <c r="L104" s="1"/>
      <c r="M104" s="1"/>
      <c r="N104" s="1"/>
    </row>
    <row r="105" spans="1:14" ht="63" customHeight="1" x14ac:dyDescent="0.25">
      <c r="A105" s="1"/>
      <c r="B105" s="4" t="s">
        <v>165</v>
      </c>
      <c r="C105" s="3">
        <v>0</v>
      </c>
      <c r="D105" s="2" t="str">
        <f t="shared" si="10"/>
        <v>Ainda não cursei a disciplina</v>
      </c>
      <c r="E105" s="5" t="s">
        <v>232</v>
      </c>
      <c r="F105" s="3">
        <f>IF(C105=1,1,IF(C29=1,2,0))</f>
        <v>0</v>
      </c>
      <c r="G105" s="2" t="str">
        <f t="shared" si="14"/>
        <v>Ainda não posso cursar a disciplina</v>
      </c>
      <c r="H105" s="9" t="s">
        <v>370</v>
      </c>
      <c r="I105" s="12">
        <v>2</v>
      </c>
      <c r="J105" s="1"/>
      <c r="K105" s="1"/>
      <c r="L105" s="1"/>
      <c r="M105" s="1"/>
      <c r="N105" s="1"/>
    </row>
    <row r="106" spans="1:14" ht="63" customHeight="1" x14ac:dyDescent="0.25">
      <c r="A106" s="1"/>
      <c r="B106" s="4" t="s">
        <v>166</v>
      </c>
      <c r="C106" s="3">
        <v>0</v>
      </c>
      <c r="D106" s="2" t="str">
        <f t="shared" si="10"/>
        <v>Ainda não cursei a disciplina</v>
      </c>
      <c r="E106" s="5" t="s">
        <v>233</v>
      </c>
      <c r="F106" s="3">
        <f>IF(C106=1,1,IF(AND(C43=1,C56=1,C67=1),2,0))</f>
        <v>0</v>
      </c>
      <c r="G106" s="2" t="str">
        <f t="shared" si="14"/>
        <v>Ainda não posso cursar a disciplina</v>
      </c>
      <c r="H106" s="9" t="s">
        <v>370</v>
      </c>
      <c r="I106" s="12">
        <v>2</v>
      </c>
      <c r="J106" s="1"/>
      <c r="K106" s="1"/>
      <c r="L106" s="1"/>
      <c r="M106" s="1"/>
      <c r="N106" s="1"/>
    </row>
    <row r="107" spans="1:14" ht="63" customHeight="1" x14ac:dyDescent="0.25">
      <c r="A107" s="1"/>
      <c r="B107" s="4" t="s">
        <v>167</v>
      </c>
      <c r="C107" s="3">
        <v>0</v>
      </c>
      <c r="D107" s="2" t="str">
        <f t="shared" si="10"/>
        <v>Ainda não cursei a disciplina</v>
      </c>
      <c r="E107" s="5" t="s">
        <v>234</v>
      </c>
      <c r="F107" s="3">
        <f>IF(C107=1,1,IF(AND(C44=1,C25=1),2,0))</f>
        <v>0</v>
      </c>
      <c r="G107" s="2" t="str">
        <f t="shared" si="14"/>
        <v>Ainda não posso cursar a disciplina</v>
      </c>
      <c r="H107" s="9" t="s">
        <v>371</v>
      </c>
      <c r="I107" s="12">
        <v>2</v>
      </c>
      <c r="J107" s="1"/>
      <c r="K107" s="1"/>
      <c r="L107" s="1"/>
      <c r="M107" s="1"/>
      <c r="N107" s="1"/>
    </row>
    <row r="108" spans="1:14" ht="63" customHeight="1" x14ac:dyDescent="0.25">
      <c r="A108" s="1"/>
      <c r="B108" s="4" t="s">
        <v>168</v>
      </c>
      <c r="C108" s="3">
        <v>0</v>
      </c>
      <c r="D108" s="2" t="str">
        <f t="shared" si="10"/>
        <v>Ainda não cursei a disciplina</v>
      </c>
      <c r="E108" s="5" t="s">
        <v>235</v>
      </c>
      <c r="F108" s="3">
        <f>IF(C108=1,1,IF(C57=1,2,0))</f>
        <v>0</v>
      </c>
      <c r="G108" s="2" t="str">
        <f t="shared" si="14"/>
        <v>Ainda não posso cursar a disciplina</v>
      </c>
      <c r="H108" s="9" t="s">
        <v>370</v>
      </c>
      <c r="I108" s="12">
        <v>2</v>
      </c>
      <c r="J108" s="1"/>
      <c r="K108" s="1"/>
      <c r="L108" s="1"/>
      <c r="M108" s="1"/>
      <c r="N108" s="1"/>
    </row>
    <row r="109" spans="1:14" ht="63" customHeight="1" x14ac:dyDescent="0.25">
      <c r="A109" s="1"/>
      <c r="B109" s="4" t="s">
        <v>169</v>
      </c>
      <c r="C109" s="3">
        <v>0</v>
      </c>
      <c r="D109" s="2" t="str">
        <f t="shared" si="10"/>
        <v>Ainda não cursei a disciplina</v>
      </c>
      <c r="E109" s="5" t="s">
        <v>236</v>
      </c>
      <c r="F109" s="3">
        <f>IF(C109=1,1,IF(C57=1,2,0))</f>
        <v>0</v>
      </c>
      <c r="G109" s="2" t="str">
        <f t="shared" si="14"/>
        <v>Ainda não posso cursar a disciplina</v>
      </c>
      <c r="H109" s="9" t="s">
        <v>370</v>
      </c>
      <c r="I109" s="12">
        <v>2</v>
      </c>
      <c r="J109" s="1"/>
      <c r="K109" s="1"/>
      <c r="L109" s="1"/>
      <c r="M109" s="1"/>
      <c r="N109" s="1"/>
    </row>
    <row r="110" spans="1:14" ht="63" customHeight="1" x14ac:dyDescent="0.25">
      <c r="A110" s="1"/>
      <c r="B110" s="4" t="s">
        <v>170</v>
      </c>
      <c r="C110" s="3">
        <v>0</v>
      </c>
      <c r="D110" s="2" t="str">
        <f t="shared" si="10"/>
        <v>Ainda não cursei a disciplina</v>
      </c>
      <c r="E110" s="5" t="s">
        <v>237</v>
      </c>
      <c r="F110" s="3">
        <f>IF(C110=1,1,IF(C65=1,2,0))</f>
        <v>0</v>
      </c>
      <c r="G110" s="2" t="str">
        <f t="shared" si="14"/>
        <v>Ainda não posso cursar a disciplina</v>
      </c>
      <c r="H110" s="9" t="s">
        <v>370</v>
      </c>
      <c r="I110" s="12">
        <v>2</v>
      </c>
      <c r="J110" s="1"/>
      <c r="K110" s="1"/>
      <c r="L110" s="1"/>
      <c r="M110" s="1"/>
      <c r="N110" s="1"/>
    </row>
    <row r="111" spans="1:14" ht="63" customHeight="1" x14ac:dyDescent="0.25">
      <c r="A111" s="1"/>
      <c r="B111" s="4" t="s">
        <v>171</v>
      </c>
      <c r="C111" s="3">
        <v>0</v>
      </c>
      <c r="D111" s="2" t="str">
        <f t="shared" si="10"/>
        <v>Ainda não cursei a disciplina</v>
      </c>
      <c r="E111" s="5" t="s">
        <v>238</v>
      </c>
      <c r="F111" s="3">
        <f>IF(C111=1,1,IF(C42=1,2,0))</f>
        <v>0</v>
      </c>
      <c r="G111" s="2" t="str">
        <f t="shared" si="14"/>
        <v>Ainda não posso cursar a disciplina</v>
      </c>
      <c r="H111" s="9" t="s">
        <v>370</v>
      </c>
      <c r="I111" s="12">
        <v>2</v>
      </c>
      <c r="J111" s="1"/>
      <c r="K111" s="1"/>
      <c r="L111" s="1"/>
      <c r="M111" s="1"/>
      <c r="N111" s="1"/>
    </row>
    <row r="112" spans="1:14" ht="63" customHeight="1" x14ac:dyDescent="0.25">
      <c r="A112" s="1"/>
      <c r="B112" s="4" t="s">
        <v>172</v>
      </c>
      <c r="C112" s="3">
        <v>0</v>
      </c>
      <c r="D112" s="2" t="str">
        <f t="shared" si="10"/>
        <v>Ainda não cursei a disciplina</v>
      </c>
      <c r="E112" s="5" t="s">
        <v>239</v>
      </c>
      <c r="F112" s="3">
        <f>IF(C112=1,1,IF(C42=1,2,0))</f>
        <v>0</v>
      </c>
      <c r="G112" s="2" t="str">
        <f t="shared" si="14"/>
        <v>Ainda não posso cursar a disciplina</v>
      </c>
      <c r="H112" s="9" t="s">
        <v>370</v>
      </c>
      <c r="I112" s="12">
        <v>2</v>
      </c>
      <c r="J112" s="1"/>
      <c r="K112" s="1"/>
      <c r="L112" s="1"/>
      <c r="M112" s="1"/>
      <c r="N112" s="1"/>
    </row>
    <row r="113" spans="1:14" ht="63" customHeight="1" x14ac:dyDescent="0.25">
      <c r="A113" s="1"/>
      <c r="B113" s="4" t="s">
        <v>173</v>
      </c>
      <c r="C113" s="3">
        <v>0</v>
      </c>
      <c r="D113" s="2" t="str">
        <f t="shared" si="10"/>
        <v>Ainda não cursei a disciplina</v>
      </c>
      <c r="E113" s="5" t="s">
        <v>240</v>
      </c>
      <c r="F113" s="3">
        <f>IF(C113=1,1,IF(AND(C7=1,C45=1,C46=1,C55=1,C57=1),2,0))</f>
        <v>0</v>
      </c>
      <c r="G113" s="2" t="str">
        <f t="shared" si="14"/>
        <v>Ainda não posso cursar a disciplina</v>
      </c>
      <c r="H113" s="9" t="s">
        <v>370</v>
      </c>
      <c r="I113" s="12">
        <v>2</v>
      </c>
      <c r="J113" s="1"/>
      <c r="K113" s="1"/>
      <c r="L113" s="1"/>
      <c r="M113" s="1"/>
      <c r="N113" s="1"/>
    </row>
    <row r="114" spans="1:14" ht="63" customHeight="1" x14ac:dyDescent="0.25">
      <c r="A114" s="1"/>
      <c r="B114" s="4" t="s">
        <v>174</v>
      </c>
      <c r="C114" s="3">
        <v>0</v>
      </c>
      <c r="D114" s="2" t="str">
        <f t="shared" si="10"/>
        <v>Ainda não cursei a disciplina</v>
      </c>
      <c r="E114" s="5" t="s">
        <v>241</v>
      </c>
      <c r="F114" s="3">
        <f>IF(C114=1,1,IF(C53=1,2,0))</f>
        <v>0</v>
      </c>
      <c r="G114" s="2" t="str">
        <f t="shared" si="14"/>
        <v>Ainda não posso cursar a disciplina</v>
      </c>
      <c r="H114" s="9" t="s">
        <v>370</v>
      </c>
      <c r="I114" s="12">
        <v>2</v>
      </c>
      <c r="J114" s="1"/>
      <c r="K114" s="1"/>
      <c r="L114" s="1"/>
      <c r="M114" s="1"/>
      <c r="N114" s="1"/>
    </row>
    <row r="115" spans="1:14" ht="63" customHeight="1" x14ac:dyDescent="0.25">
      <c r="A115" s="1"/>
      <c r="B115" s="4" t="s">
        <v>175</v>
      </c>
      <c r="C115" s="3">
        <v>0</v>
      </c>
      <c r="D115" s="2" t="str">
        <f t="shared" si="10"/>
        <v>Ainda não cursei a disciplina</v>
      </c>
      <c r="E115" s="5" t="s">
        <v>242</v>
      </c>
      <c r="F115" s="3">
        <f>IF(C115=1,1,IF(C69=1,2,0))</f>
        <v>0</v>
      </c>
      <c r="G115" s="2" t="str">
        <f t="shared" si="14"/>
        <v>Ainda não posso cursar a disciplina</v>
      </c>
      <c r="H115" s="9" t="s">
        <v>370</v>
      </c>
      <c r="I115" s="12">
        <v>2</v>
      </c>
      <c r="J115" s="1"/>
      <c r="K115" s="1"/>
      <c r="L115" s="1"/>
      <c r="M115" s="1"/>
      <c r="N115" s="1"/>
    </row>
    <row r="116" spans="1:14" ht="63" customHeight="1" x14ac:dyDescent="0.25">
      <c r="A116" s="1"/>
      <c r="B116" s="4" t="s">
        <v>176</v>
      </c>
      <c r="C116" s="3">
        <v>0</v>
      </c>
      <c r="D116" s="2" t="str">
        <f t="shared" si="10"/>
        <v>Ainda não cursei a disciplina</v>
      </c>
      <c r="E116" s="5" t="s">
        <v>243</v>
      </c>
      <c r="F116" s="3">
        <f>IF(C116=1,1,IF(C69=1,2,0))</f>
        <v>0</v>
      </c>
      <c r="G116" s="2" t="str">
        <f t="shared" si="14"/>
        <v>Ainda não posso cursar a disciplina</v>
      </c>
      <c r="H116" s="9" t="s">
        <v>370</v>
      </c>
      <c r="I116" s="12">
        <v>2</v>
      </c>
      <c r="J116" s="1"/>
      <c r="K116" s="1"/>
      <c r="L116" s="1"/>
      <c r="M116" s="1"/>
      <c r="N116" s="1"/>
    </row>
    <row r="117" spans="1:14" ht="63" customHeight="1" x14ac:dyDescent="0.25">
      <c r="A117" s="1"/>
      <c r="B117" s="4" t="s">
        <v>177</v>
      </c>
      <c r="C117" s="3">
        <v>0</v>
      </c>
      <c r="D117" s="2" t="str">
        <f t="shared" si="10"/>
        <v>Ainda não cursei a disciplina</v>
      </c>
      <c r="E117" s="5" t="s">
        <v>281</v>
      </c>
      <c r="F117" s="3">
        <f>IF(C117=1,1,IF(C69=1,2,0))</f>
        <v>0</v>
      </c>
      <c r="G117" s="2" t="str">
        <f t="shared" si="14"/>
        <v>Ainda não posso cursar a disciplina</v>
      </c>
      <c r="H117" s="9" t="s">
        <v>370</v>
      </c>
      <c r="I117" s="12">
        <v>2</v>
      </c>
      <c r="J117" s="1"/>
      <c r="K117" s="1"/>
      <c r="L117" s="1"/>
      <c r="M117" s="1"/>
      <c r="N117" s="1"/>
    </row>
    <row r="118" spans="1:14" ht="63" customHeight="1" x14ac:dyDescent="0.25">
      <c r="A118" s="1"/>
      <c r="B118" s="4" t="s">
        <v>178</v>
      </c>
      <c r="C118" s="3">
        <v>0</v>
      </c>
      <c r="D118" s="2" t="str">
        <f t="shared" si="10"/>
        <v>Ainda não cursei a disciplina</v>
      </c>
      <c r="E118" s="5" t="s">
        <v>244</v>
      </c>
      <c r="F118" s="3">
        <f>IF(C118=1,1,IF(C56=1,2,0))</f>
        <v>0</v>
      </c>
      <c r="G118" s="2" t="str">
        <f t="shared" si="14"/>
        <v>Ainda não posso cursar a disciplina</v>
      </c>
      <c r="H118" s="9" t="s">
        <v>370</v>
      </c>
      <c r="I118" s="12">
        <v>2</v>
      </c>
      <c r="J118" s="1"/>
      <c r="K118" s="1"/>
      <c r="L118" s="1"/>
      <c r="M118" s="1"/>
      <c r="N118" s="1"/>
    </row>
    <row r="119" spans="1:14" ht="63" customHeight="1" x14ac:dyDescent="0.25">
      <c r="A119" s="1"/>
      <c r="B119" s="4" t="s">
        <v>179</v>
      </c>
      <c r="C119" s="3">
        <v>0</v>
      </c>
      <c r="D119" s="2" t="str">
        <f t="shared" si="10"/>
        <v>Ainda não cursei a disciplina</v>
      </c>
      <c r="E119" s="5" t="s">
        <v>245</v>
      </c>
      <c r="F119" s="3">
        <f>IF(C119=1,1,IF(C56=1,2,0))</f>
        <v>0</v>
      </c>
      <c r="G119" s="2" t="str">
        <f t="shared" si="14"/>
        <v>Ainda não posso cursar a disciplina</v>
      </c>
      <c r="H119" s="9" t="s">
        <v>370</v>
      </c>
      <c r="I119" s="12">
        <v>2</v>
      </c>
      <c r="J119" s="1"/>
      <c r="K119" s="1"/>
      <c r="L119" s="1"/>
      <c r="M119" s="1"/>
      <c r="N119" s="1"/>
    </row>
    <row r="120" spans="1:14" ht="63" customHeight="1" x14ac:dyDescent="0.25">
      <c r="A120" s="1"/>
      <c r="B120" s="4" t="s">
        <v>180</v>
      </c>
      <c r="C120" s="3">
        <v>0</v>
      </c>
      <c r="D120" s="2" t="str">
        <f t="shared" si="10"/>
        <v>Ainda não cursei a disciplina</v>
      </c>
      <c r="E120" s="5" t="s">
        <v>246</v>
      </c>
      <c r="F120" s="3">
        <f>IF(C120=1,1,IF(C42=1,2,0))</f>
        <v>0</v>
      </c>
      <c r="G120" s="2" t="str">
        <f t="shared" si="14"/>
        <v>Ainda não posso cursar a disciplina</v>
      </c>
      <c r="H120" s="9" t="s">
        <v>370</v>
      </c>
      <c r="I120" s="12">
        <v>2</v>
      </c>
      <c r="J120" s="1"/>
      <c r="K120" s="1"/>
      <c r="L120" s="1"/>
      <c r="M120" s="1"/>
      <c r="N120" s="1"/>
    </row>
    <row r="121" spans="1:14" ht="63" customHeight="1" x14ac:dyDescent="0.25">
      <c r="A121" s="1"/>
      <c r="B121" s="4" t="s">
        <v>181</v>
      </c>
      <c r="C121" s="3">
        <v>0</v>
      </c>
      <c r="D121" s="2" t="str">
        <f t="shared" si="10"/>
        <v>Ainda não cursei a disciplina</v>
      </c>
      <c r="E121" s="5" t="s">
        <v>247</v>
      </c>
      <c r="F121" s="3">
        <f>IF(C121=1,1,IF(C42=1,2,0))</f>
        <v>0</v>
      </c>
      <c r="G121" s="2" t="str">
        <f t="shared" si="14"/>
        <v>Ainda não posso cursar a disciplina</v>
      </c>
      <c r="H121" s="9" t="s">
        <v>370</v>
      </c>
      <c r="I121" s="12">
        <v>2</v>
      </c>
      <c r="J121" s="1"/>
      <c r="K121" s="1"/>
      <c r="L121" s="1"/>
      <c r="M121" s="1"/>
      <c r="N121" s="1"/>
    </row>
    <row r="122" spans="1:14" ht="63" customHeight="1" x14ac:dyDescent="0.25">
      <c r="A122" s="1"/>
      <c r="B122" s="4" t="s">
        <v>182</v>
      </c>
      <c r="C122" s="3">
        <v>0</v>
      </c>
      <c r="D122" s="2" t="str">
        <f t="shared" si="10"/>
        <v>Ainda não cursei a disciplina</v>
      </c>
      <c r="E122" s="5" t="s">
        <v>248</v>
      </c>
      <c r="F122" s="3">
        <f>IF(C122=1,1,IF(AND(C42=1,C61=1),2,0))</f>
        <v>0</v>
      </c>
      <c r="G122" s="2" t="str">
        <f t="shared" si="14"/>
        <v>Ainda não posso cursar a disciplina</v>
      </c>
      <c r="H122" s="9" t="s">
        <v>370</v>
      </c>
      <c r="I122" s="12">
        <v>2</v>
      </c>
      <c r="J122" s="1"/>
      <c r="K122" s="1"/>
      <c r="L122" s="1"/>
      <c r="M122" s="1"/>
      <c r="N122" s="1"/>
    </row>
    <row r="123" spans="1:14" ht="63" customHeight="1" x14ac:dyDescent="0.25">
      <c r="A123" s="1"/>
      <c r="B123" s="4" t="s">
        <v>183</v>
      </c>
      <c r="C123" s="3">
        <v>0</v>
      </c>
      <c r="D123" s="2" t="str">
        <f t="shared" si="10"/>
        <v>Ainda não cursei a disciplina</v>
      </c>
      <c r="E123" s="5" t="s">
        <v>249</v>
      </c>
      <c r="F123" s="3">
        <f>IF(C123=1,1,IF(C48=1,2,0))</f>
        <v>0</v>
      </c>
      <c r="G123" s="2" t="str">
        <f t="shared" si="14"/>
        <v>Ainda não posso cursar a disciplina</v>
      </c>
      <c r="H123" s="9" t="s">
        <v>370</v>
      </c>
      <c r="I123" s="12">
        <v>2</v>
      </c>
      <c r="J123" s="1"/>
      <c r="K123" s="1"/>
      <c r="L123" s="1"/>
      <c r="M123" s="1"/>
      <c r="N123" s="1"/>
    </row>
    <row r="124" spans="1:14" ht="63" customHeight="1" x14ac:dyDescent="0.25">
      <c r="A124" s="1"/>
      <c r="B124" s="4" t="s">
        <v>184</v>
      </c>
      <c r="C124" s="3">
        <v>0</v>
      </c>
      <c r="D124" s="2" t="str">
        <f t="shared" si="10"/>
        <v>Ainda não cursei a disciplina</v>
      </c>
      <c r="E124" s="5" t="s">
        <v>250</v>
      </c>
      <c r="F124" s="3">
        <f>IF(C124=1,1,IF(C53=1,2,0))</f>
        <v>0</v>
      </c>
      <c r="G124" s="2" t="str">
        <f t="shared" si="14"/>
        <v>Ainda não posso cursar a disciplina</v>
      </c>
      <c r="H124" s="9" t="s">
        <v>370</v>
      </c>
      <c r="I124" s="12">
        <v>2</v>
      </c>
      <c r="J124" s="1"/>
      <c r="K124" s="1"/>
      <c r="L124" s="1"/>
      <c r="M124" s="1"/>
      <c r="N124" s="1"/>
    </row>
    <row r="125" spans="1:14" ht="63" customHeight="1" x14ac:dyDescent="0.25">
      <c r="A125" s="1"/>
      <c r="B125" s="4" t="s">
        <v>185</v>
      </c>
      <c r="C125" s="3">
        <v>0</v>
      </c>
      <c r="D125" s="2" t="str">
        <f t="shared" si="10"/>
        <v>Ainda não cursei a disciplina</v>
      </c>
      <c r="E125" s="5" t="s">
        <v>251</v>
      </c>
      <c r="F125" s="3">
        <f>IF(C125=1,1,IF(C38=1,2,0))</f>
        <v>0</v>
      </c>
      <c r="G125" s="2" t="str">
        <f t="shared" si="14"/>
        <v>Ainda não posso cursar a disciplina</v>
      </c>
      <c r="H125" s="9" t="s">
        <v>370</v>
      </c>
      <c r="I125" s="12">
        <v>2</v>
      </c>
      <c r="J125" s="1"/>
      <c r="K125" s="1"/>
      <c r="L125" s="1"/>
      <c r="M125" s="1"/>
      <c r="N125" s="1"/>
    </row>
    <row r="126" spans="1:14" ht="63" customHeight="1" x14ac:dyDescent="0.25">
      <c r="A126" s="1"/>
      <c r="B126" s="4" t="s">
        <v>186</v>
      </c>
      <c r="C126" s="3">
        <v>0</v>
      </c>
      <c r="D126" s="2" t="str">
        <f t="shared" si="10"/>
        <v>Ainda não cursei a disciplina</v>
      </c>
      <c r="E126" s="5" t="s">
        <v>252</v>
      </c>
      <c r="F126" s="3">
        <f>IF(C126=1,1,IF(AND(C53=1,C49=1),2,0))</f>
        <v>0</v>
      </c>
      <c r="G126" s="2" t="str">
        <f t="shared" si="14"/>
        <v>Ainda não posso cursar a disciplina</v>
      </c>
      <c r="H126" s="9" t="s">
        <v>370</v>
      </c>
      <c r="I126" s="12">
        <v>2</v>
      </c>
      <c r="J126" s="1"/>
      <c r="K126" s="1"/>
      <c r="L126" s="1"/>
      <c r="M126" s="1"/>
      <c r="N126" s="1"/>
    </row>
    <row r="127" spans="1:14" ht="63" customHeight="1" x14ac:dyDescent="0.25">
      <c r="A127" s="1"/>
      <c r="B127" s="4" t="s">
        <v>187</v>
      </c>
      <c r="C127" s="3">
        <v>0</v>
      </c>
      <c r="D127" s="2" t="str">
        <f t="shared" si="10"/>
        <v>Ainda não cursei a disciplina</v>
      </c>
      <c r="E127" s="5" t="s">
        <v>253</v>
      </c>
      <c r="F127" s="3">
        <f>IF(C127=1,1,IF(G2&gt;=0.4,2,0))</f>
        <v>0</v>
      </c>
      <c r="G127" s="2" t="str">
        <f t="shared" si="14"/>
        <v>Ainda não posso cursar a disciplina</v>
      </c>
      <c r="H127" s="9" t="s">
        <v>370</v>
      </c>
      <c r="I127" s="12">
        <v>2</v>
      </c>
      <c r="J127" s="1"/>
      <c r="K127" s="1"/>
      <c r="L127" s="1"/>
      <c r="M127" s="1"/>
      <c r="N127" s="1"/>
    </row>
    <row r="128" spans="1:14" ht="63" customHeight="1" x14ac:dyDescent="0.25">
      <c r="A128" s="1"/>
      <c r="B128" s="4" t="s">
        <v>188</v>
      </c>
      <c r="C128" s="3">
        <v>0</v>
      </c>
      <c r="D128" s="2" t="str">
        <f t="shared" si="10"/>
        <v>Ainda não cursei a disciplina</v>
      </c>
      <c r="E128" s="5" t="s">
        <v>254</v>
      </c>
      <c r="F128" s="3">
        <f>IF(C128=1,1,IF(C78=1,2,0))</f>
        <v>0</v>
      </c>
      <c r="G128" s="2" t="str">
        <f t="shared" si="14"/>
        <v>Ainda não posso cursar a disciplina</v>
      </c>
      <c r="H128" s="9" t="s">
        <v>370</v>
      </c>
      <c r="I128" s="12">
        <v>2</v>
      </c>
      <c r="J128" s="1"/>
      <c r="K128" s="1"/>
      <c r="L128" s="1"/>
      <c r="M128" s="1"/>
      <c r="N128" s="1"/>
    </row>
    <row r="129" spans="1:14" ht="63" customHeight="1" x14ac:dyDescent="0.25">
      <c r="A129" s="1"/>
      <c r="B129" s="4" t="s">
        <v>189</v>
      </c>
      <c r="C129" s="3">
        <v>0</v>
      </c>
      <c r="D129" s="2" t="str">
        <f t="shared" si="10"/>
        <v>Ainda não cursei a disciplina</v>
      </c>
      <c r="E129" s="5" t="s">
        <v>255</v>
      </c>
      <c r="F129" s="3">
        <f>IF(C129=1,1,IF(C35=1,2,0))</f>
        <v>0</v>
      </c>
      <c r="G129" s="2" t="str">
        <f t="shared" si="14"/>
        <v>Ainda não posso cursar a disciplina</v>
      </c>
      <c r="H129" s="9" t="s">
        <v>370</v>
      </c>
      <c r="I129" s="12">
        <v>2</v>
      </c>
      <c r="J129" s="1"/>
      <c r="K129" s="1"/>
      <c r="L129" s="1"/>
      <c r="M129" s="1"/>
      <c r="N129" s="1"/>
    </row>
    <row r="130" spans="1:14" ht="63" customHeight="1" x14ac:dyDescent="0.25">
      <c r="A130" s="1"/>
      <c r="B130" s="4" t="s">
        <v>190</v>
      </c>
      <c r="C130" s="3">
        <v>0</v>
      </c>
      <c r="D130" s="2" t="str">
        <f t="shared" si="10"/>
        <v>Ainda não cursei a disciplina</v>
      </c>
      <c r="E130" s="5" t="s">
        <v>256</v>
      </c>
      <c r="F130" s="3">
        <f>IF(C130=1,1,IF(C36=1,2,0))</f>
        <v>0</v>
      </c>
      <c r="G130" s="2" t="str">
        <f t="shared" si="14"/>
        <v>Ainda não posso cursar a disciplina</v>
      </c>
      <c r="H130" s="9" t="s">
        <v>370</v>
      </c>
      <c r="I130" s="12">
        <v>2</v>
      </c>
      <c r="J130" s="1"/>
      <c r="K130" s="1"/>
      <c r="L130" s="1"/>
      <c r="M130" s="1"/>
      <c r="N130" s="1"/>
    </row>
    <row r="131" spans="1:14" ht="63" customHeight="1" x14ac:dyDescent="0.25">
      <c r="A131" s="1"/>
      <c r="B131" s="4" t="s">
        <v>191</v>
      </c>
      <c r="C131" s="3">
        <v>0</v>
      </c>
      <c r="D131" s="2" t="str">
        <f t="shared" si="10"/>
        <v>Ainda não cursei a disciplina</v>
      </c>
      <c r="E131" s="5" t="s">
        <v>257</v>
      </c>
      <c r="F131" s="3">
        <f>IF(C131=1,1,IF(C36=1,2,0))</f>
        <v>0</v>
      </c>
      <c r="G131" s="2" t="str">
        <f t="shared" si="14"/>
        <v>Ainda não posso cursar a disciplina</v>
      </c>
      <c r="H131" s="9" t="s">
        <v>370</v>
      </c>
      <c r="I131" s="12">
        <v>2</v>
      </c>
      <c r="J131" s="1"/>
      <c r="K131" s="1"/>
      <c r="L131" s="1"/>
      <c r="M131" s="1"/>
      <c r="N131" s="1"/>
    </row>
    <row r="132" spans="1:14" ht="63" customHeight="1" x14ac:dyDescent="0.25">
      <c r="A132" s="1"/>
      <c r="B132" s="4" t="s">
        <v>192</v>
      </c>
      <c r="C132" s="3">
        <v>0</v>
      </c>
      <c r="D132" s="2" t="str">
        <f t="shared" si="10"/>
        <v>Ainda não cursei a disciplina</v>
      </c>
      <c r="E132" s="5" t="s">
        <v>258</v>
      </c>
      <c r="F132" s="3">
        <f>IF(C132=1,1,IF(C7=1,2,0))</f>
        <v>0</v>
      </c>
      <c r="G132" s="2" t="str">
        <f t="shared" si="14"/>
        <v>Ainda não posso cursar a disciplina</v>
      </c>
      <c r="H132" s="9" t="s">
        <v>370</v>
      </c>
      <c r="I132" s="12">
        <v>2</v>
      </c>
      <c r="J132" s="1"/>
      <c r="K132" s="1"/>
      <c r="L132" s="1"/>
      <c r="M132" s="1"/>
      <c r="N132" s="1"/>
    </row>
    <row r="133" spans="1:14" ht="63" customHeight="1" x14ac:dyDescent="0.25">
      <c r="A133" s="1"/>
      <c r="B133" s="4" t="s">
        <v>193</v>
      </c>
      <c r="C133" s="3">
        <v>0</v>
      </c>
      <c r="D133" s="2" t="str">
        <f t="shared" si="10"/>
        <v>Ainda não cursei a disciplina</v>
      </c>
      <c r="E133" s="5" t="s">
        <v>259</v>
      </c>
      <c r="F133" s="3">
        <f>IF(C133=1,1,IF(C49=1,2,0))</f>
        <v>0</v>
      </c>
      <c r="G133" s="2" t="str">
        <f t="shared" si="14"/>
        <v>Ainda não posso cursar a disciplina</v>
      </c>
      <c r="H133" s="9" t="s">
        <v>370</v>
      </c>
      <c r="I133" s="12">
        <v>2</v>
      </c>
      <c r="J133" s="1"/>
      <c r="K133" s="1"/>
      <c r="L133" s="1"/>
      <c r="M133" s="1"/>
      <c r="N133" s="1"/>
    </row>
    <row r="134" spans="1:14" ht="63" customHeight="1" x14ac:dyDescent="0.25">
      <c r="A134" s="1"/>
      <c r="B134" s="4" t="s">
        <v>194</v>
      </c>
      <c r="C134" s="3">
        <v>0</v>
      </c>
      <c r="D134" s="2" t="str">
        <f t="shared" si="10"/>
        <v>Ainda não cursei a disciplina</v>
      </c>
      <c r="E134" s="5" t="s">
        <v>260</v>
      </c>
      <c r="F134" s="3">
        <f>IF(C134=1,1,IF(AND(C61=1,C62=1),2,0))</f>
        <v>0</v>
      </c>
      <c r="G134" s="2" t="str">
        <f t="shared" si="14"/>
        <v>Ainda não posso cursar a disciplina</v>
      </c>
      <c r="H134" s="9" t="s">
        <v>370</v>
      </c>
      <c r="I134" s="12">
        <v>2</v>
      </c>
      <c r="J134" s="1"/>
      <c r="K134" s="1"/>
      <c r="L134" s="1"/>
      <c r="M134" s="1"/>
      <c r="N134" s="1"/>
    </row>
    <row r="135" spans="1:14" ht="63" customHeight="1" x14ac:dyDescent="0.25">
      <c r="A135" s="1"/>
      <c r="B135" s="4" t="s">
        <v>195</v>
      </c>
      <c r="C135" s="3">
        <v>0</v>
      </c>
      <c r="D135" s="2" t="str">
        <f t="shared" ref="D135:D154" si="15">IF(C135=1, "Já cursei ou estou cursando e serei aprovado", "Ainda não cursei a disciplina")</f>
        <v>Ainda não cursei a disciplina</v>
      </c>
      <c r="E135" s="5" t="s">
        <v>261</v>
      </c>
      <c r="F135" s="3">
        <f>IF(C135=1,1,2)</f>
        <v>2</v>
      </c>
      <c r="G135" s="2" t="str">
        <f t="shared" si="14"/>
        <v>Posso cursar a disciplina no próximo semestre</v>
      </c>
      <c r="H135" s="9" t="s">
        <v>370</v>
      </c>
      <c r="I135" s="12">
        <v>2</v>
      </c>
      <c r="J135" s="1"/>
      <c r="K135" s="1"/>
      <c r="L135" s="1"/>
      <c r="M135" s="1"/>
      <c r="N135" s="1"/>
    </row>
    <row r="136" spans="1:14" ht="63" customHeight="1" x14ac:dyDescent="0.25">
      <c r="A136" s="1"/>
      <c r="B136" s="4" t="s">
        <v>196</v>
      </c>
      <c r="C136" s="3">
        <v>0</v>
      </c>
      <c r="D136" s="2" t="str">
        <f t="shared" si="15"/>
        <v>Ainda não cursei a disciplina</v>
      </c>
      <c r="E136" s="5" t="s">
        <v>262</v>
      </c>
      <c r="F136" s="3">
        <f>IF(C136=1,1,IF(C20=1,2,0))</f>
        <v>0</v>
      </c>
      <c r="G136" s="2" t="str">
        <f t="shared" si="14"/>
        <v>Ainda não posso cursar a disciplina</v>
      </c>
      <c r="H136" s="9" t="s">
        <v>370</v>
      </c>
      <c r="I136" s="12">
        <v>4</v>
      </c>
      <c r="J136" s="1"/>
      <c r="K136" s="1"/>
      <c r="L136" s="1"/>
      <c r="M136" s="1"/>
      <c r="N136" s="1"/>
    </row>
    <row r="137" spans="1:14" ht="63" customHeight="1" x14ac:dyDescent="0.25">
      <c r="A137" s="1"/>
      <c r="B137" s="4" t="s">
        <v>197</v>
      </c>
      <c r="C137" s="3">
        <v>0</v>
      </c>
      <c r="D137" s="2" t="str">
        <f t="shared" si="15"/>
        <v>Ainda não cursei a disciplina</v>
      </c>
      <c r="E137" s="5" t="s">
        <v>263</v>
      </c>
      <c r="F137" s="3">
        <f>IF(C137=1,1,IF(C35=1,2,0))</f>
        <v>0</v>
      </c>
      <c r="G137" s="2" t="str">
        <f t="shared" si="14"/>
        <v>Ainda não posso cursar a disciplina</v>
      </c>
      <c r="H137" s="9" t="s">
        <v>370</v>
      </c>
      <c r="I137" s="12">
        <v>2</v>
      </c>
      <c r="J137" s="1"/>
      <c r="K137" s="1"/>
      <c r="L137" s="1"/>
      <c r="M137" s="1"/>
      <c r="N137" s="1"/>
    </row>
    <row r="138" spans="1:14" ht="63" customHeight="1" x14ac:dyDescent="0.25">
      <c r="A138" s="1"/>
      <c r="B138" s="4" t="s">
        <v>198</v>
      </c>
      <c r="C138" s="3">
        <v>0</v>
      </c>
      <c r="D138" s="2" t="str">
        <f t="shared" si="15"/>
        <v>Ainda não cursei a disciplina</v>
      </c>
      <c r="E138" s="5" t="s">
        <v>264</v>
      </c>
      <c r="F138" s="3">
        <f>IF(C138=1,1,2)</f>
        <v>2</v>
      </c>
      <c r="G138" s="2" t="str">
        <f t="shared" si="14"/>
        <v>Posso cursar a disciplina no próximo semestre</v>
      </c>
      <c r="H138" s="9" t="s">
        <v>370</v>
      </c>
      <c r="I138" s="12">
        <v>2</v>
      </c>
      <c r="J138" s="1"/>
      <c r="K138" s="1"/>
      <c r="L138" s="1"/>
      <c r="M138" s="1"/>
      <c r="N138" s="1"/>
    </row>
    <row r="139" spans="1:14" ht="63" customHeight="1" x14ac:dyDescent="0.25">
      <c r="A139" s="1"/>
      <c r="B139" s="4" t="s">
        <v>199</v>
      </c>
      <c r="C139" s="3">
        <v>0</v>
      </c>
      <c r="D139" s="2" t="str">
        <f t="shared" si="15"/>
        <v>Ainda não cursei a disciplina</v>
      </c>
      <c r="E139" s="5" t="s">
        <v>265</v>
      </c>
      <c r="F139" s="3">
        <f>IF(C139=1,1,IF(C85=1,2,0))</f>
        <v>0</v>
      </c>
      <c r="G139" s="2" t="str">
        <f t="shared" si="14"/>
        <v>Ainda não posso cursar a disciplina</v>
      </c>
      <c r="H139" s="9" t="s">
        <v>370</v>
      </c>
      <c r="I139" s="12">
        <v>2</v>
      </c>
      <c r="J139" s="1"/>
      <c r="K139" s="1"/>
      <c r="L139" s="1"/>
      <c r="M139" s="1"/>
      <c r="N139" s="1"/>
    </row>
    <row r="140" spans="1:14" ht="63" customHeight="1" x14ac:dyDescent="0.25">
      <c r="A140" s="1"/>
      <c r="B140" s="4" t="s">
        <v>200</v>
      </c>
      <c r="C140" s="3">
        <v>0</v>
      </c>
      <c r="D140" s="2" t="str">
        <f t="shared" si="15"/>
        <v>Ainda não cursei a disciplina</v>
      </c>
      <c r="E140" s="5" t="s">
        <v>266</v>
      </c>
      <c r="F140" s="3">
        <f>IF(C140=1,1,IF(AND(C61=1,C42=1),2,0))</f>
        <v>0</v>
      </c>
      <c r="G140" s="2" t="str">
        <f t="shared" si="14"/>
        <v>Ainda não posso cursar a disciplina</v>
      </c>
      <c r="H140" s="9" t="s">
        <v>370</v>
      </c>
      <c r="I140" s="12">
        <v>2</v>
      </c>
      <c r="J140" s="1"/>
      <c r="K140" s="1"/>
      <c r="L140" s="1"/>
      <c r="M140" s="1"/>
      <c r="N140" s="1"/>
    </row>
    <row r="141" spans="1:14" ht="63" customHeight="1" x14ac:dyDescent="0.25">
      <c r="A141" s="1"/>
      <c r="B141" s="4" t="s">
        <v>201</v>
      </c>
      <c r="C141" s="3">
        <v>0</v>
      </c>
      <c r="D141" s="2" t="str">
        <f t="shared" si="15"/>
        <v>Ainda não cursei a disciplina</v>
      </c>
      <c r="E141" s="5" t="s">
        <v>267</v>
      </c>
      <c r="F141" s="3">
        <f>IF(C141=1,1,IF(C61=1,2,0))</f>
        <v>0</v>
      </c>
      <c r="G141" s="2" t="str">
        <f t="shared" si="14"/>
        <v>Ainda não posso cursar a disciplina</v>
      </c>
      <c r="H141" s="9" t="s">
        <v>370</v>
      </c>
      <c r="I141" s="12">
        <v>2</v>
      </c>
      <c r="J141" s="1"/>
      <c r="K141" s="1"/>
      <c r="L141" s="1"/>
      <c r="M141" s="1"/>
      <c r="N141" s="1"/>
    </row>
    <row r="142" spans="1:14" ht="63" customHeight="1" x14ac:dyDescent="0.25">
      <c r="A142" s="1"/>
      <c r="B142" s="4" t="s">
        <v>202</v>
      </c>
      <c r="C142" s="3">
        <v>0</v>
      </c>
      <c r="D142" s="2" t="str">
        <f t="shared" si="15"/>
        <v>Ainda não cursei a disciplina</v>
      </c>
      <c r="E142" s="5" t="s">
        <v>268</v>
      </c>
      <c r="F142" s="3">
        <f>IF(C142=1,1,IF(G2&gt;=0.4,2,0))</f>
        <v>0</v>
      </c>
      <c r="G142" s="2" t="str">
        <f t="shared" si="14"/>
        <v>Ainda não posso cursar a disciplina</v>
      </c>
      <c r="H142" s="9" t="s">
        <v>370</v>
      </c>
      <c r="I142" s="12">
        <v>2</v>
      </c>
      <c r="J142" s="1"/>
      <c r="K142" s="1"/>
      <c r="L142" s="1"/>
      <c r="M142" s="1"/>
      <c r="N142" s="1"/>
    </row>
    <row r="143" spans="1:14" ht="63" customHeight="1" x14ac:dyDescent="0.25">
      <c r="A143" s="1"/>
      <c r="B143" s="4" t="s">
        <v>203</v>
      </c>
      <c r="C143" s="3">
        <v>0</v>
      </c>
      <c r="D143" s="2" t="str">
        <f t="shared" si="15"/>
        <v>Ainda não cursei a disciplina</v>
      </c>
      <c r="E143" s="5" t="s">
        <v>269</v>
      </c>
      <c r="F143" s="3">
        <f>IF(C143=1,1,IF(AND(C75=1,C62=1),2,0))</f>
        <v>0</v>
      </c>
      <c r="G143" s="2" t="str">
        <f t="shared" si="14"/>
        <v>Ainda não posso cursar a disciplina</v>
      </c>
      <c r="H143" s="9" t="s">
        <v>370</v>
      </c>
      <c r="I143" s="12">
        <v>2</v>
      </c>
      <c r="J143" s="1"/>
      <c r="K143" s="1"/>
      <c r="L143" s="1"/>
      <c r="M143" s="1"/>
      <c r="N143" s="1"/>
    </row>
    <row r="144" spans="1:14" ht="63" customHeight="1" x14ac:dyDescent="0.25">
      <c r="A144" s="1"/>
      <c r="B144" s="4" t="s">
        <v>204</v>
      </c>
      <c r="C144" s="3">
        <v>0</v>
      </c>
      <c r="D144" s="2" t="str">
        <f t="shared" si="15"/>
        <v>Ainda não cursei a disciplina</v>
      </c>
      <c r="E144" s="5" t="s">
        <v>270</v>
      </c>
      <c r="F144" s="3">
        <f>IF(C144=1,1,IF(AND(C11=1,C12=1,C28=1),2,0))</f>
        <v>0</v>
      </c>
      <c r="G144" s="2" t="str">
        <f t="shared" si="14"/>
        <v>Ainda não posso cursar a disciplina</v>
      </c>
      <c r="H144" s="9" t="s">
        <v>371</v>
      </c>
      <c r="I144" s="12">
        <v>2</v>
      </c>
      <c r="J144" s="1"/>
      <c r="K144" s="1"/>
      <c r="L144" s="1"/>
      <c r="M144" s="1"/>
      <c r="N144" s="1"/>
    </row>
    <row r="145" spans="1:14" ht="63" customHeight="1" x14ac:dyDescent="0.25">
      <c r="A145" s="1"/>
      <c r="B145" s="4" t="s">
        <v>205</v>
      </c>
      <c r="C145" s="3">
        <v>0</v>
      </c>
      <c r="D145" s="2" t="str">
        <f t="shared" si="15"/>
        <v>Ainda não cursei a disciplina</v>
      </c>
      <c r="E145" s="5" t="s">
        <v>271</v>
      </c>
      <c r="F145" s="3">
        <f>IF(C145=1,1,IF(G2&gt;=0.4,2,0))</f>
        <v>0</v>
      </c>
      <c r="G145" s="2" t="str">
        <f t="shared" si="14"/>
        <v>Ainda não posso cursar a disciplina</v>
      </c>
      <c r="H145" s="9" t="s">
        <v>370</v>
      </c>
      <c r="I145" s="12">
        <v>2</v>
      </c>
      <c r="J145" s="1"/>
      <c r="K145" s="1"/>
      <c r="L145" s="1"/>
      <c r="M145" s="1"/>
      <c r="N145" s="1"/>
    </row>
    <row r="146" spans="1:14" ht="63" customHeight="1" x14ac:dyDescent="0.25">
      <c r="A146" s="1"/>
      <c r="B146" s="4" t="s">
        <v>206</v>
      </c>
      <c r="C146" s="3">
        <v>0</v>
      </c>
      <c r="D146" s="2" t="str">
        <f t="shared" si="15"/>
        <v>Ainda não cursei a disciplina</v>
      </c>
      <c r="E146" s="5" t="s">
        <v>272</v>
      </c>
      <c r="F146" s="3">
        <f>IF(C146=1,1,IF(C129=1,2,0))</f>
        <v>0</v>
      </c>
      <c r="G146" s="2" t="str">
        <f t="shared" si="14"/>
        <v>Ainda não posso cursar a disciplina</v>
      </c>
      <c r="H146" s="9" t="s">
        <v>371</v>
      </c>
      <c r="I146" s="12">
        <v>2</v>
      </c>
      <c r="J146" s="1"/>
      <c r="K146" s="1"/>
      <c r="L146" s="1"/>
      <c r="M146" s="1"/>
      <c r="N146" s="1"/>
    </row>
    <row r="147" spans="1:14" ht="63" customHeight="1" x14ac:dyDescent="0.25">
      <c r="A147" s="1"/>
      <c r="B147" s="4" t="s">
        <v>207</v>
      </c>
      <c r="C147" s="3">
        <v>0</v>
      </c>
      <c r="D147" s="2" t="str">
        <f t="shared" si="15"/>
        <v>Ainda não cursei a disciplina</v>
      </c>
      <c r="E147" s="5" t="s">
        <v>273</v>
      </c>
      <c r="F147" s="3">
        <f>IF(C147=1,1,IF(C10=1,2,0))</f>
        <v>0</v>
      </c>
      <c r="G147" s="2" t="str">
        <f t="shared" si="14"/>
        <v>Ainda não posso cursar a disciplina</v>
      </c>
      <c r="H147" s="9" t="s">
        <v>370</v>
      </c>
      <c r="I147" s="12">
        <v>2</v>
      </c>
      <c r="J147" s="1"/>
      <c r="K147" s="1"/>
      <c r="L147" s="1"/>
      <c r="M147" s="1"/>
      <c r="N147" s="1"/>
    </row>
    <row r="148" spans="1:14" ht="63" customHeight="1" x14ac:dyDescent="0.25">
      <c r="A148" s="1"/>
      <c r="B148" s="4" t="s">
        <v>208</v>
      </c>
      <c r="C148" s="3">
        <v>0</v>
      </c>
      <c r="D148" s="2" t="str">
        <f t="shared" si="15"/>
        <v>Ainda não cursei a disciplina</v>
      </c>
      <c r="E148" s="5" t="s">
        <v>274</v>
      </c>
      <c r="F148" s="3">
        <f>IF(C148=1,1,IF(C53=1,2,0))</f>
        <v>0</v>
      </c>
      <c r="G148" s="2" t="str">
        <f t="shared" si="14"/>
        <v>Ainda não posso cursar a disciplina</v>
      </c>
      <c r="H148" s="9" t="s">
        <v>370</v>
      </c>
      <c r="I148" s="12">
        <v>2</v>
      </c>
      <c r="J148" s="1"/>
      <c r="K148" s="1"/>
      <c r="L148" s="1"/>
      <c r="M148" s="1"/>
      <c r="N148" s="1"/>
    </row>
    <row r="149" spans="1:14" ht="63" customHeight="1" x14ac:dyDescent="0.25">
      <c r="A149" s="1"/>
      <c r="B149" s="4" t="s">
        <v>209</v>
      </c>
      <c r="C149" s="3">
        <v>0</v>
      </c>
      <c r="D149" s="2" t="str">
        <f t="shared" si="15"/>
        <v>Ainda não cursei a disciplina</v>
      </c>
      <c r="E149" s="5" t="s">
        <v>275</v>
      </c>
      <c r="F149" s="3">
        <f>IF(C149=1,1,2)</f>
        <v>2</v>
      </c>
      <c r="G149" s="2" t="str">
        <f t="shared" si="14"/>
        <v>Posso cursar a disciplina no próximo semestre</v>
      </c>
      <c r="H149" s="9" t="s">
        <v>370</v>
      </c>
      <c r="I149" s="12">
        <v>2</v>
      </c>
      <c r="J149" s="1"/>
      <c r="K149" s="1"/>
      <c r="L149" s="1"/>
      <c r="M149" s="1"/>
      <c r="N149" s="1"/>
    </row>
    <row r="150" spans="1:14" ht="63" customHeight="1" x14ac:dyDescent="0.25">
      <c r="A150" s="1"/>
      <c r="B150" s="4" t="s">
        <v>210</v>
      </c>
      <c r="C150" s="3">
        <v>0</v>
      </c>
      <c r="D150" s="2" t="str">
        <f t="shared" si="15"/>
        <v>Ainda não cursei a disciplina</v>
      </c>
      <c r="E150" s="5" t="s">
        <v>276</v>
      </c>
      <c r="F150" s="3">
        <f>IF(C150=1,1,IF(G2&gt;=0.3,2,0))</f>
        <v>0</v>
      </c>
      <c r="G150" s="2" t="str">
        <f t="shared" si="14"/>
        <v>Ainda não posso cursar a disciplina</v>
      </c>
      <c r="H150" s="9" t="s">
        <v>289</v>
      </c>
      <c r="I150" s="12">
        <v>4</v>
      </c>
      <c r="J150" s="1"/>
      <c r="K150" s="1"/>
      <c r="L150" s="1"/>
      <c r="M150" s="1"/>
      <c r="N150" s="1"/>
    </row>
    <row r="151" spans="1:14" ht="63" customHeight="1" x14ac:dyDescent="0.25">
      <c r="A151" s="1"/>
      <c r="B151" s="4" t="s">
        <v>211</v>
      </c>
      <c r="C151" s="3">
        <v>0</v>
      </c>
      <c r="D151" s="2" t="str">
        <f t="shared" si="15"/>
        <v>Ainda não cursei a disciplina</v>
      </c>
      <c r="E151" s="5" t="s">
        <v>277</v>
      </c>
      <c r="F151" s="3">
        <f>IF(C151=1,1,IF(C42=1,2,0))</f>
        <v>0</v>
      </c>
      <c r="G151" s="2" t="str">
        <f t="shared" si="14"/>
        <v>Ainda não posso cursar a disciplina</v>
      </c>
      <c r="H151" s="9" t="s">
        <v>370</v>
      </c>
      <c r="I151" s="12">
        <v>2</v>
      </c>
      <c r="J151" s="1"/>
      <c r="K151" s="1"/>
      <c r="L151" s="1"/>
      <c r="M151" s="1"/>
      <c r="N151" s="1"/>
    </row>
    <row r="152" spans="1:14" ht="63" customHeight="1" x14ac:dyDescent="0.25">
      <c r="A152" s="1"/>
      <c r="B152" s="4" t="s">
        <v>212</v>
      </c>
      <c r="C152" s="3">
        <v>0</v>
      </c>
      <c r="D152" s="2" t="str">
        <f t="shared" si="15"/>
        <v>Ainda não cursei a disciplina</v>
      </c>
      <c r="E152" s="5" t="s">
        <v>278</v>
      </c>
      <c r="F152" s="3">
        <f>IF(C152=1,1,IF(C35=1,2,0))</f>
        <v>0</v>
      </c>
      <c r="G152" s="2" t="str">
        <f t="shared" si="14"/>
        <v>Ainda não posso cursar a disciplina</v>
      </c>
      <c r="H152" s="9" t="s">
        <v>370</v>
      </c>
      <c r="I152" s="12">
        <v>2</v>
      </c>
      <c r="J152" s="1"/>
      <c r="K152" s="1"/>
      <c r="L152" s="1"/>
      <c r="M152" s="1"/>
      <c r="N152" s="1"/>
    </row>
    <row r="153" spans="1:14" ht="63" customHeight="1" x14ac:dyDescent="0.25">
      <c r="A153" s="1"/>
      <c r="B153" s="4" t="s">
        <v>213</v>
      </c>
      <c r="C153" s="3">
        <v>0</v>
      </c>
      <c r="D153" s="2" t="str">
        <f t="shared" si="15"/>
        <v>Ainda não cursei a disciplina</v>
      </c>
      <c r="E153" s="5" t="s">
        <v>279</v>
      </c>
      <c r="F153" s="3">
        <f>IF(C153=1,1,IF(G2&gt;=0.3,2,0))</f>
        <v>0</v>
      </c>
      <c r="G153" s="2" t="str">
        <f t="shared" ref="G153:G154" si="16">IF(F153=1, "Já cursei a disciplina", IF(F153=2, "Posso cursar a disciplina no próximo semestre", "Ainda não posso cursar a disciplina"))</f>
        <v>Ainda não posso cursar a disciplina</v>
      </c>
      <c r="H153" s="9" t="s">
        <v>371</v>
      </c>
      <c r="I153" s="12">
        <v>2</v>
      </c>
      <c r="J153" s="1"/>
      <c r="K153" s="1"/>
      <c r="L153" s="1"/>
      <c r="M153" s="1"/>
      <c r="N153" s="1"/>
    </row>
    <row r="154" spans="1:14" ht="63" customHeight="1" x14ac:dyDescent="0.25">
      <c r="A154" s="1"/>
      <c r="B154" s="4" t="s">
        <v>214</v>
      </c>
      <c r="C154" s="3">
        <v>0</v>
      </c>
      <c r="D154" s="2" t="str">
        <f t="shared" si="15"/>
        <v>Ainda não cursei a disciplina</v>
      </c>
      <c r="E154" s="5" t="s">
        <v>280</v>
      </c>
      <c r="F154" s="3">
        <f>IF(C154=1,1,IF(C153=1,2,0))</f>
        <v>0</v>
      </c>
      <c r="G154" s="2" t="str">
        <f t="shared" si="16"/>
        <v>Ainda não posso cursar a disciplina</v>
      </c>
      <c r="H154" s="9" t="s">
        <v>370</v>
      </c>
      <c r="I154" s="12">
        <v>2</v>
      </c>
      <c r="J154" s="1"/>
      <c r="K154" s="1"/>
      <c r="L154" s="1"/>
      <c r="M154" s="1"/>
      <c r="N154" s="1"/>
    </row>
  </sheetData>
  <mergeCells count="14">
    <mergeCell ref="B3:G3"/>
    <mergeCell ref="B84:G84"/>
    <mergeCell ref="B87:G87"/>
    <mergeCell ref="B30:G30"/>
    <mergeCell ref="B39:G39"/>
    <mergeCell ref="B50:G50"/>
    <mergeCell ref="B70:G70"/>
    <mergeCell ref="B60:G60"/>
    <mergeCell ref="B79:G79"/>
    <mergeCell ref="C4:D4"/>
    <mergeCell ref="F4:G4"/>
    <mergeCell ref="B21:G21"/>
    <mergeCell ref="B5:G5"/>
    <mergeCell ref="B13:G13"/>
  </mergeCells>
  <conditionalFormatting sqref="D25">
    <cfRule type="containsText" dxfId="187" priority="342" operator="containsText" text="Já">
      <formula>NOT(ISERROR(SEARCH("Já",D25)))</formula>
    </cfRule>
    <cfRule type="containsText" dxfId="186" priority="343" operator="containsText" text="Ainda">
      <formula>NOT(ISERROR(SEARCH("Ainda",D25)))</formula>
    </cfRule>
  </conditionalFormatting>
  <conditionalFormatting sqref="C25">
    <cfRule type="cellIs" dxfId="185" priority="337" operator="equal">
      <formula>1</formula>
    </cfRule>
  </conditionalFormatting>
  <conditionalFormatting sqref="C25">
    <cfRule type="cellIs" dxfId="184" priority="336" operator="equal">
      <formula>0</formula>
    </cfRule>
  </conditionalFormatting>
  <conditionalFormatting sqref="G25">
    <cfRule type="containsText" dxfId="183" priority="328" operator="containsText" text="Ainda">
      <formula>NOT(ISERROR(SEARCH("Ainda",G25)))</formula>
    </cfRule>
    <cfRule type="containsText" dxfId="182" priority="329" operator="containsText" text="Posso">
      <formula>NOT(ISERROR(SEARCH("Posso",G25)))</formula>
    </cfRule>
    <cfRule type="containsText" dxfId="181" priority="330" operator="containsText" text="Já">
      <formula>NOT(ISERROR(SEARCH("Já",G25)))</formula>
    </cfRule>
  </conditionalFormatting>
  <conditionalFormatting sqref="F25">
    <cfRule type="cellIs" dxfId="180" priority="319" operator="equal">
      <formula>0</formula>
    </cfRule>
    <cfRule type="cellIs" dxfId="179" priority="320" operator="equal">
      <formula>2</formula>
    </cfRule>
    <cfRule type="cellIs" dxfId="178" priority="321" operator="equal">
      <formula>1</formula>
    </cfRule>
  </conditionalFormatting>
  <conditionalFormatting sqref="F14:F20">
    <cfRule type="cellIs" dxfId="177" priority="113" operator="equal">
      <formula>0</formula>
    </cfRule>
    <cfRule type="cellIs" dxfId="176" priority="114" operator="equal">
      <formula>2</formula>
    </cfRule>
    <cfRule type="cellIs" dxfId="175" priority="115" operator="equal">
      <formula>1</formula>
    </cfRule>
  </conditionalFormatting>
  <conditionalFormatting sqref="D14:D20">
    <cfRule type="containsText" dxfId="174" priority="121" operator="containsText" text="Já">
      <formula>NOT(ISERROR(SEARCH("Já",D14)))</formula>
    </cfRule>
    <cfRule type="containsText" dxfId="173" priority="122" operator="containsText" text="Ainda">
      <formula>NOT(ISERROR(SEARCH("Ainda",D14)))</formula>
    </cfRule>
  </conditionalFormatting>
  <conditionalFormatting sqref="C14:C20">
    <cfRule type="cellIs" dxfId="172" priority="120" operator="equal">
      <formula>1</formula>
    </cfRule>
  </conditionalFormatting>
  <conditionalFormatting sqref="C14:C20">
    <cfRule type="cellIs" dxfId="171" priority="119" operator="equal">
      <formula>0</formula>
    </cfRule>
  </conditionalFormatting>
  <conditionalFormatting sqref="G14:G20">
    <cfRule type="containsText" dxfId="170" priority="116" operator="containsText" text="Ainda">
      <formula>NOT(ISERROR(SEARCH("Ainda",G14)))</formula>
    </cfRule>
    <cfRule type="containsText" dxfId="169" priority="117" operator="containsText" text="Posso">
      <formula>NOT(ISERROR(SEARCH("Posso",G14)))</formula>
    </cfRule>
    <cfRule type="containsText" dxfId="168" priority="118" operator="containsText" text="Já">
      <formula>NOT(ISERROR(SEARCH("Já",G14)))</formula>
    </cfRule>
  </conditionalFormatting>
  <conditionalFormatting sqref="D22:D24">
    <cfRule type="containsText" dxfId="167" priority="241" operator="containsText" text="Já">
      <formula>NOT(ISERROR(SEARCH("Já",D22)))</formula>
    </cfRule>
    <cfRule type="containsText" dxfId="166" priority="242" operator="containsText" text="Ainda">
      <formula>NOT(ISERROR(SEARCH("Ainda",D22)))</formula>
    </cfRule>
  </conditionalFormatting>
  <conditionalFormatting sqref="C22:C24">
    <cfRule type="cellIs" dxfId="165" priority="240" operator="equal">
      <formula>1</formula>
    </cfRule>
  </conditionalFormatting>
  <conditionalFormatting sqref="C22:C24">
    <cfRule type="cellIs" dxfId="164" priority="239" operator="equal">
      <formula>0</formula>
    </cfRule>
  </conditionalFormatting>
  <conditionalFormatting sqref="G22:G24">
    <cfRule type="containsText" dxfId="163" priority="236" operator="containsText" text="Ainda">
      <formula>NOT(ISERROR(SEARCH("Ainda",G22)))</formula>
    </cfRule>
    <cfRule type="containsText" dxfId="162" priority="237" operator="containsText" text="Posso">
      <formula>NOT(ISERROR(SEARCH("Posso",G22)))</formula>
    </cfRule>
    <cfRule type="containsText" dxfId="161" priority="238" operator="containsText" text="Já">
      <formula>NOT(ISERROR(SEARCH("Já",G22)))</formula>
    </cfRule>
  </conditionalFormatting>
  <conditionalFormatting sqref="F22:F24">
    <cfRule type="cellIs" dxfId="160" priority="233" operator="equal">
      <formula>0</formula>
    </cfRule>
    <cfRule type="cellIs" dxfId="159" priority="234" operator="equal">
      <formula>2</formula>
    </cfRule>
    <cfRule type="cellIs" dxfId="158" priority="235" operator="equal">
      <formula>1</formula>
    </cfRule>
  </conditionalFormatting>
  <conditionalFormatting sqref="D26:D29">
    <cfRule type="containsText" dxfId="157" priority="231" operator="containsText" text="Já">
      <formula>NOT(ISERROR(SEARCH("Já",D26)))</formula>
    </cfRule>
    <cfRule type="containsText" dxfId="156" priority="232" operator="containsText" text="Ainda">
      <formula>NOT(ISERROR(SEARCH("Ainda",D26)))</formula>
    </cfRule>
  </conditionalFormatting>
  <conditionalFormatting sqref="C26:C29">
    <cfRule type="cellIs" dxfId="155" priority="230" operator="equal">
      <formula>1</formula>
    </cfRule>
  </conditionalFormatting>
  <conditionalFormatting sqref="C26:C29">
    <cfRule type="cellIs" dxfId="154" priority="229" operator="equal">
      <formula>0</formula>
    </cfRule>
  </conditionalFormatting>
  <conditionalFormatting sqref="G26:G29">
    <cfRule type="containsText" dxfId="153" priority="226" operator="containsText" text="Ainda">
      <formula>NOT(ISERROR(SEARCH("Ainda",G26)))</formula>
    </cfRule>
    <cfRule type="containsText" dxfId="152" priority="227" operator="containsText" text="Posso">
      <formula>NOT(ISERROR(SEARCH("Posso",G26)))</formula>
    </cfRule>
    <cfRule type="containsText" dxfId="151" priority="228" operator="containsText" text="Já">
      <formula>NOT(ISERROR(SEARCH("Já",G26)))</formula>
    </cfRule>
  </conditionalFormatting>
  <conditionalFormatting sqref="F26:F29">
    <cfRule type="cellIs" dxfId="150" priority="223" operator="equal">
      <formula>0</formula>
    </cfRule>
    <cfRule type="cellIs" dxfId="149" priority="224" operator="equal">
      <formula>2</formula>
    </cfRule>
    <cfRule type="cellIs" dxfId="148" priority="225" operator="equal">
      <formula>1</formula>
    </cfRule>
  </conditionalFormatting>
  <conditionalFormatting sqref="D31:D38">
    <cfRule type="containsText" dxfId="147" priority="221" operator="containsText" text="Já">
      <formula>NOT(ISERROR(SEARCH("Já",D31)))</formula>
    </cfRule>
    <cfRule type="containsText" dxfId="146" priority="222" operator="containsText" text="Ainda">
      <formula>NOT(ISERROR(SEARCH("Ainda",D31)))</formula>
    </cfRule>
  </conditionalFormatting>
  <conditionalFormatting sqref="C31:C38">
    <cfRule type="cellIs" dxfId="145" priority="220" operator="equal">
      <formula>1</formula>
    </cfRule>
  </conditionalFormatting>
  <conditionalFormatting sqref="C31:C38">
    <cfRule type="cellIs" dxfId="144" priority="219" operator="equal">
      <formula>0</formula>
    </cfRule>
  </conditionalFormatting>
  <conditionalFormatting sqref="G31:G38">
    <cfRule type="containsText" dxfId="143" priority="216" operator="containsText" text="Ainda">
      <formula>NOT(ISERROR(SEARCH("Ainda",G31)))</formula>
    </cfRule>
    <cfRule type="containsText" dxfId="142" priority="217" operator="containsText" text="Posso">
      <formula>NOT(ISERROR(SEARCH("Posso",G31)))</formula>
    </cfRule>
    <cfRule type="containsText" dxfId="141" priority="218" operator="containsText" text="Já">
      <formula>NOT(ISERROR(SEARCH("Já",G31)))</formula>
    </cfRule>
  </conditionalFormatting>
  <conditionalFormatting sqref="F31:F38">
    <cfRule type="cellIs" dxfId="140" priority="213" operator="equal">
      <formula>0</formula>
    </cfRule>
    <cfRule type="cellIs" dxfId="139" priority="214" operator="equal">
      <formula>2</formula>
    </cfRule>
    <cfRule type="cellIs" dxfId="138" priority="215" operator="equal">
      <formula>1</formula>
    </cfRule>
  </conditionalFormatting>
  <conditionalFormatting sqref="D40:D49">
    <cfRule type="containsText" dxfId="137" priority="211" operator="containsText" text="Já">
      <formula>NOT(ISERROR(SEARCH("Já",D40)))</formula>
    </cfRule>
    <cfRule type="containsText" dxfId="136" priority="212" operator="containsText" text="Ainda">
      <formula>NOT(ISERROR(SEARCH("Ainda",D40)))</formula>
    </cfRule>
  </conditionalFormatting>
  <conditionalFormatting sqref="C40:C49">
    <cfRule type="cellIs" dxfId="135" priority="210" operator="equal">
      <formula>1</formula>
    </cfRule>
  </conditionalFormatting>
  <conditionalFormatting sqref="C40:C49">
    <cfRule type="cellIs" dxfId="134" priority="209" operator="equal">
      <formula>0</formula>
    </cfRule>
  </conditionalFormatting>
  <conditionalFormatting sqref="G40:G49">
    <cfRule type="containsText" dxfId="133" priority="206" operator="containsText" text="Ainda">
      <formula>NOT(ISERROR(SEARCH("Ainda",G40)))</formula>
    </cfRule>
    <cfRule type="containsText" dxfId="132" priority="207" operator="containsText" text="Posso">
      <formula>NOT(ISERROR(SEARCH("Posso",G40)))</formula>
    </cfRule>
    <cfRule type="containsText" dxfId="131" priority="208" operator="containsText" text="Já">
      <formula>NOT(ISERROR(SEARCH("Já",G40)))</formula>
    </cfRule>
  </conditionalFormatting>
  <conditionalFormatting sqref="F40:F49">
    <cfRule type="cellIs" dxfId="130" priority="203" operator="equal">
      <formula>0</formula>
    </cfRule>
    <cfRule type="cellIs" dxfId="129" priority="204" operator="equal">
      <formula>2</formula>
    </cfRule>
    <cfRule type="cellIs" dxfId="128" priority="205" operator="equal">
      <formula>1</formula>
    </cfRule>
  </conditionalFormatting>
  <conditionalFormatting sqref="D51:D59">
    <cfRule type="containsText" dxfId="127" priority="201" operator="containsText" text="Já">
      <formula>NOT(ISERROR(SEARCH("Já",D51)))</formula>
    </cfRule>
    <cfRule type="containsText" dxfId="126" priority="202" operator="containsText" text="Ainda">
      <formula>NOT(ISERROR(SEARCH("Ainda",D51)))</formula>
    </cfRule>
  </conditionalFormatting>
  <conditionalFormatting sqref="C51:C59">
    <cfRule type="cellIs" dxfId="125" priority="200" operator="equal">
      <formula>1</formula>
    </cfRule>
  </conditionalFormatting>
  <conditionalFormatting sqref="C51:C59">
    <cfRule type="cellIs" dxfId="124" priority="199" operator="equal">
      <formula>0</formula>
    </cfRule>
  </conditionalFormatting>
  <conditionalFormatting sqref="G51:G59">
    <cfRule type="containsText" dxfId="123" priority="196" operator="containsText" text="Ainda">
      <formula>NOT(ISERROR(SEARCH("Ainda",G51)))</formula>
    </cfRule>
    <cfRule type="containsText" dxfId="122" priority="197" operator="containsText" text="Posso">
      <formula>NOT(ISERROR(SEARCH("Posso",G51)))</formula>
    </cfRule>
    <cfRule type="containsText" dxfId="121" priority="198" operator="containsText" text="Já">
      <formula>NOT(ISERROR(SEARCH("Já",G51)))</formula>
    </cfRule>
  </conditionalFormatting>
  <conditionalFormatting sqref="F51:F59">
    <cfRule type="cellIs" dxfId="120" priority="193" operator="equal">
      <formula>0</formula>
    </cfRule>
    <cfRule type="cellIs" dxfId="119" priority="194" operator="equal">
      <formula>2</formula>
    </cfRule>
    <cfRule type="cellIs" dxfId="118" priority="195" operator="equal">
      <formula>1</formula>
    </cfRule>
  </conditionalFormatting>
  <conditionalFormatting sqref="D61:D69">
    <cfRule type="containsText" dxfId="117" priority="191" operator="containsText" text="Já">
      <formula>NOT(ISERROR(SEARCH("Já",D61)))</formula>
    </cfRule>
    <cfRule type="containsText" dxfId="116" priority="192" operator="containsText" text="Ainda">
      <formula>NOT(ISERROR(SEARCH("Ainda",D61)))</formula>
    </cfRule>
  </conditionalFormatting>
  <conditionalFormatting sqref="C61:C69">
    <cfRule type="cellIs" dxfId="115" priority="190" operator="equal">
      <formula>1</formula>
    </cfRule>
  </conditionalFormatting>
  <conditionalFormatting sqref="C61:C69">
    <cfRule type="cellIs" dxfId="114" priority="189" operator="equal">
      <formula>0</formula>
    </cfRule>
  </conditionalFormatting>
  <conditionalFormatting sqref="G61:G69">
    <cfRule type="containsText" dxfId="113" priority="186" operator="containsText" text="Ainda">
      <formula>NOT(ISERROR(SEARCH("Ainda",G61)))</formula>
    </cfRule>
    <cfRule type="containsText" dxfId="112" priority="187" operator="containsText" text="Posso">
      <formula>NOT(ISERROR(SEARCH("Posso",G61)))</formula>
    </cfRule>
    <cfRule type="containsText" dxfId="111" priority="188" operator="containsText" text="Já">
      <formula>NOT(ISERROR(SEARCH("Já",G61)))</formula>
    </cfRule>
  </conditionalFormatting>
  <conditionalFormatting sqref="F61:F69">
    <cfRule type="cellIs" dxfId="110" priority="183" operator="equal">
      <formula>0</formula>
    </cfRule>
    <cfRule type="cellIs" dxfId="109" priority="184" operator="equal">
      <formula>2</formula>
    </cfRule>
    <cfRule type="cellIs" dxfId="108" priority="185" operator="equal">
      <formula>1</formula>
    </cfRule>
  </conditionalFormatting>
  <conditionalFormatting sqref="D71:D78">
    <cfRule type="containsText" dxfId="107" priority="181" operator="containsText" text="Já">
      <formula>NOT(ISERROR(SEARCH("Já",D71)))</formula>
    </cfRule>
    <cfRule type="containsText" dxfId="106" priority="182" operator="containsText" text="Ainda">
      <formula>NOT(ISERROR(SEARCH("Ainda",D71)))</formula>
    </cfRule>
  </conditionalFormatting>
  <conditionalFormatting sqref="C71:C78">
    <cfRule type="cellIs" dxfId="105" priority="180" operator="equal">
      <formula>1</formula>
    </cfRule>
  </conditionalFormatting>
  <conditionalFormatting sqref="C71:C78">
    <cfRule type="cellIs" dxfId="104" priority="179" operator="equal">
      <formula>0</formula>
    </cfRule>
  </conditionalFormatting>
  <conditionalFormatting sqref="G71:G78">
    <cfRule type="containsText" dxfId="103" priority="176" operator="containsText" text="Ainda">
      <formula>NOT(ISERROR(SEARCH("Ainda",G71)))</formula>
    </cfRule>
    <cfRule type="containsText" dxfId="102" priority="177" operator="containsText" text="Posso">
      <formula>NOT(ISERROR(SEARCH("Posso",G71)))</formula>
    </cfRule>
    <cfRule type="containsText" dxfId="101" priority="178" operator="containsText" text="Já">
      <formula>NOT(ISERROR(SEARCH("Já",G71)))</formula>
    </cfRule>
  </conditionalFormatting>
  <conditionalFormatting sqref="F71:F78">
    <cfRule type="cellIs" dxfId="100" priority="173" operator="equal">
      <formula>0</formula>
    </cfRule>
    <cfRule type="cellIs" dxfId="99" priority="174" operator="equal">
      <formula>2</formula>
    </cfRule>
    <cfRule type="cellIs" dxfId="98" priority="175" operator="equal">
      <formula>1</formula>
    </cfRule>
  </conditionalFormatting>
  <conditionalFormatting sqref="D80:D83">
    <cfRule type="containsText" dxfId="97" priority="171" operator="containsText" text="Já">
      <formula>NOT(ISERROR(SEARCH("Já",D80)))</formula>
    </cfRule>
    <cfRule type="containsText" dxfId="96" priority="172" operator="containsText" text="Ainda">
      <formula>NOT(ISERROR(SEARCH("Ainda",D80)))</formula>
    </cfRule>
  </conditionalFormatting>
  <conditionalFormatting sqref="C80:C83">
    <cfRule type="cellIs" dxfId="95" priority="170" operator="equal">
      <formula>1</formula>
    </cfRule>
  </conditionalFormatting>
  <conditionalFormatting sqref="C80:C83">
    <cfRule type="cellIs" dxfId="94" priority="169" operator="equal">
      <formula>0</formula>
    </cfRule>
  </conditionalFormatting>
  <conditionalFormatting sqref="G80:G83">
    <cfRule type="containsText" dxfId="93" priority="166" operator="containsText" text="Ainda">
      <formula>NOT(ISERROR(SEARCH("Ainda",G80)))</formula>
    </cfRule>
    <cfRule type="containsText" dxfId="92" priority="167" operator="containsText" text="Posso">
      <formula>NOT(ISERROR(SEARCH("Posso",G80)))</formula>
    </cfRule>
    <cfRule type="containsText" dxfId="91" priority="168" operator="containsText" text="Já">
      <formula>NOT(ISERROR(SEARCH("Já",G80)))</formula>
    </cfRule>
  </conditionalFormatting>
  <conditionalFormatting sqref="F80:F83">
    <cfRule type="cellIs" dxfId="90" priority="163" operator="equal">
      <formula>0</formula>
    </cfRule>
    <cfRule type="cellIs" dxfId="89" priority="164" operator="equal">
      <formula>2</formula>
    </cfRule>
    <cfRule type="cellIs" dxfId="88" priority="165" operator="equal">
      <formula>1</formula>
    </cfRule>
  </conditionalFormatting>
  <conditionalFormatting sqref="D88:D154">
    <cfRule type="containsText" dxfId="87" priority="161" operator="containsText" text="Já">
      <formula>NOT(ISERROR(SEARCH("Já",D88)))</formula>
    </cfRule>
    <cfRule type="containsText" dxfId="86" priority="162" operator="containsText" text="Ainda">
      <formula>NOT(ISERROR(SEARCH("Ainda",D88)))</formula>
    </cfRule>
  </conditionalFormatting>
  <conditionalFormatting sqref="C88:C154">
    <cfRule type="cellIs" dxfId="85" priority="160" operator="equal">
      <formula>1</formula>
    </cfRule>
  </conditionalFormatting>
  <conditionalFormatting sqref="C88:C154">
    <cfRule type="cellIs" dxfId="84" priority="159" operator="equal">
      <formula>0</formula>
    </cfRule>
  </conditionalFormatting>
  <conditionalFormatting sqref="G88:G154">
    <cfRule type="containsText" dxfId="83" priority="156" operator="containsText" text="Ainda">
      <formula>NOT(ISERROR(SEARCH("Ainda",G88)))</formula>
    </cfRule>
    <cfRule type="containsText" dxfId="82" priority="157" operator="containsText" text="Posso">
      <formula>NOT(ISERROR(SEARCH("Posso",G88)))</formula>
    </cfRule>
    <cfRule type="containsText" dxfId="81" priority="158" operator="containsText" text="Já">
      <formula>NOT(ISERROR(SEARCH("Já",G88)))</formula>
    </cfRule>
  </conditionalFormatting>
  <conditionalFormatting sqref="F88:F154">
    <cfRule type="cellIs" dxfId="80" priority="153" operator="equal">
      <formula>0</formula>
    </cfRule>
    <cfRule type="cellIs" dxfId="79" priority="154" operator="equal">
      <formula>2</formula>
    </cfRule>
    <cfRule type="cellIs" dxfId="78" priority="155" operator="equal">
      <formula>1</formula>
    </cfRule>
  </conditionalFormatting>
  <conditionalFormatting sqref="D85:D86">
    <cfRule type="containsText" dxfId="77" priority="141" operator="containsText" text="Já">
      <formula>NOT(ISERROR(SEARCH("Já",D85)))</formula>
    </cfRule>
    <cfRule type="containsText" dxfId="76" priority="142" operator="containsText" text="Ainda">
      <formula>NOT(ISERROR(SEARCH("Ainda",D85)))</formula>
    </cfRule>
  </conditionalFormatting>
  <conditionalFormatting sqref="C85:C86">
    <cfRule type="cellIs" dxfId="75" priority="140" operator="equal">
      <formula>1</formula>
    </cfRule>
  </conditionalFormatting>
  <conditionalFormatting sqref="C85:C86">
    <cfRule type="cellIs" dxfId="74" priority="139" operator="equal">
      <formula>0</formula>
    </cfRule>
  </conditionalFormatting>
  <conditionalFormatting sqref="G85:G86">
    <cfRule type="containsText" dxfId="73" priority="136" operator="containsText" text="Ainda">
      <formula>NOT(ISERROR(SEARCH("Ainda",G85)))</formula>
    </cfRule>
    <cfRule type="containsText" dxfId="72" priority="137" operator="containsText" text="Posso">
      <formula>NOT(ISERROR(SEARCH("Posso",G85)))</formula>
    </cfRule>
    <cfRule type="containsText" dxfId="71" priority="138" operator="containsText" text="Já">
      <formula>NOT(ISERROR(SEARCH("Já",G85)))</formula>
    </cfRule>
  </conditionalFormatting>
  <conditionalFormatting sqref="F85:F86">
    <cfRule type="cellIs" dxfId="70" priority="133" operator="equal">
      <formula>0</formula>
    </cfRule>
    <cfRule type="cellIs" dxfId="69" priority="134" operator="equal">
      <formula>2</formula>
    </cfRule>
    <cfRule type="cellIs" dxfId="68" priority="135" operator="equal">
      <formula>1</formula>
    </cfRule>
  </conditionalFormatting>
  <conditionalFormatting sqref="D6:D12">
    <cfRule type="containsText" dxfId="67" priority="131" operator="containsText" text="Já">
      <formula>NOT(ISERROR(SEARCH("Já",D6)))</formula>
    </cfRule>
    <cfRule type="containsText" dxfId="66" priority="132" operator="containsText" text="Ainda">
      <formula>NOT(ISERROR(SEARCH("Ainda",D6)))</formula>
    </cfRule>
  </conditionalFormatting>
  <conditionalFormatting sqref="C6:C12">
    <cfRule type="cellIs" dxfId="65" priority="130" operator="equal">
      <formula>1</formula>
    </cfRule>
  </conditionalFormatting>
  <conditionalFormatting sqref="C6:C12">
    <cfRule type="cellIs" dxfId="64" priority="129" operator="equal">
      <formula>0</formula>
    </cfRule>
  </conditionalFormatting>
  <conditionalFormatting sqref="G6:G12">
    <cfRule type="containsText" dxfId="63" priority="126" operator="containsText" text="Ainda">
      <formula>NOT(ISERROR(SEARCH("Ainda",G6)))</formula>
    </cfRule>
    <cfRule type="containsText" dxfId="62" priority="127" operator="containsText" text="Posso">
      <formula>NOT(ISERROR(SEARCH("Posso",G6)))</formula>
    </cfRule>
    <cfRule type="containsText" dxfId="61" priority="128" operator="containsText" text="Já">
      <formula>NOT(ISERROR(SEARCH("Já",G6)))</formula>
    </cfRule>
  </conditionalFormatting>
  <conditionalFormatting sqref="F6:F12">
    <cfRule type="cellIs" dxfId="60" priority="123" operator="equal">
      <formula>0</formula>
    </cfRule>
    <cfRule type="cellIs" dxfId="59" priority="124" operator="equal">
      <formula>2</formula>
    </cfRule>
    <cfRule type="cellIs" dxfId="58" priority="125" operator="equal">
      <formula>1</formula>
    </cfRule>
  </conditionalFormatting>
  <conditionalFormatting sqref="I6">
    <cfRule type="expression" dxfId="57" priority="109">
      <formula>F6&lt;&gt;2</formula>
    </cfRule>
    <cfRule type="expression" dxfId="56" priority="110">
      <formula>F6=2</formula>
    </cfRule>
  </conditionalFormatting>
  <conditionalFormatting sqref="I7:I12">
    <cfRule type="expression" dxfId="55" priority="107">
      <formula>F7&lt;&gt;2</formula>
    </cfRule>
    <cfRule type="expression" dxfId="54" priority="108">
      <formula>F7=2</formula>
    </cfRule>
  </conditionalFormatting>
  <conditionalFormatting sqref="I14:I20">
    <cfRule type="expression" dxfId="53" priority="105">
      <formula>F14&lt;&gt;2</formula>
    </cfRule>
    <cfRule type="expression" dxfId="52" priority="106">
      <formula>F14=2</formula>
    </cfRule>
  </conditionalFormatting>
  <conditionalFormatting sqref="I22:I29">
    <cfRule type="expression" dxfId="51" priority="103">
      <formula>F22&lt;&gt;2</formula>
    </cfRule>
    <cfRule type="expression" dxfId="50" priority="104">
      <formula>F22=2</formula>
    </cfRule>
  </conditionalFormatting>
  <conditionalFormatting sqref="I31:I38">
    <cfRule type="expression" dxfId="49" priority="101">
      <formula>F31&lt;&gt;2</formula>
    </cfRule>
    <cfRule type="expression" dxfId="48" priority="102">
      <formula>F31=2</formula>
    </cfRule>
  </conditionalFormatting>
  <conditionalFormatting sqref="I40:I47">
    <cfRule type="expression" dxfId="47" priority="99">
      <formula>F40&lt;&gt;2</formula>
    </cfRule>
    <cfRule type="expression" dxfId="46" priority="100">
      <formula>F40=2</formula>
    </cfRule>
  </conditionalFormatting>
  <conditionalFormatting sqref="I48:I49">
    <cfRule type="expression" dxfId="45" priority="97">
      <formula>F48&lt;&gt;2</formula>
    </cfRule>
    <cfRule type="expression" dxfId="44" priority="98">
      <formula>F48=2</formula>
    </cfRule>
  </conditionalFormatting>
  <conditionalFormatting sqref="I51:I52">
    <cfRule type="expression" dxfId="43" priority="95">
      <formula>F51&lt;&gt;2</formula>
    </cfRule>
    <cfRule type="expression" dxfId="42" priority="96">
      <formula>F51=2</formula>
    </cfRule>
  </conditionalFormatting>
  <conditionalFormatting sqref="I55:I59">
    <cfRule type="expression" dxfId="41" priority="93">
      <formula>F55&lt;&gt;2</formula>
    </cfRule>
    <cfRule type="expression" dxfId="40" priority="94">
      <formula>F55=2</formula>
    </cfRule>
  </conditionalFormatting>
  <conditionalFormatting sqref="I61">
    <cfRule type="expression" dxfId="39" priority="91">
      <formula>F61&lt;&gt;2</formula>
    </cfRule>
    <cfRule type="expression" dxfId="38" priority="92">
      <formula>F61=2</formula>
    </cfRule>
  </conditionalFormatting>
  <conditionalFormatting sqref="I62:I69">
    <cfRule type="expression" dxfId="37" priority="89">
      <formula>F62&lt;&gt;2</formula>
    </cfRule>
    <cfRule type="expression" dxfId="36" priority="90">
      <formula>F62=2</formula>
    </cfRule>
  </conditionalFormatting>
  <conditionalFormatting sqref="I71:I78">
    <cfRule type="expression" dxfId="35" priority="87">
      <formula>F71&lt;&gt;2</formula>
    </cfRule>
    <cfRule type="expression" dxfId="34" priority="88">
      <formula>F71=2</formula>
    </cfRule>
  </conditionalFormatting>
  <conditionalFormatting sqref="I80:I83">
    <cfRule type="expression" dxfId="33" priority="85">
      <formula>F80&lt;&gt;2</formula>
    </cfRule>
    <cfRule type="expression" dxfId="32" priority="86">
      <formula>F80=2</formula>
    </cfRule>
  </conditionalFormatting>
  <conditionalFormatting sqref="I85:I86">
    <cfRule type="expression" dxfId="31" priority="83">
      <formula>F85&lt;&gt;2</formula>
    </cfRule>
    <cfRule type="expression" dxfId="30" priority="84">
      <formula>F85=2</formula>
    </cfRule>
  </conditionalFormatting>
  <conditionalFormatting sqref="I88:I90">
    <cfRule type="expression" dxfId="29" priority="81">
      <formula>F88&lt;&gt;2</formula>
    </cfRule>
    <cfRule type="expression" dxfId="28" priority="82">
      <formula>F88=2</formula>
    </cfRule>
  </conditionalFormatting>
  <conditionalFormatting sqref="I91:I154">
    <cfRule type="expression" dxfId="27" priority="79">
      <formula>F91&lt;&gt;2</formula>
    </cfRule>
    <cfRule type="expression" dxfId="26" priority="80">
      <formula>F91=2</formula>
    </cfRule>
  </conditionalFormatting>
  <conditionalFormatting sqref="I53:I54">
    <cfRule type="expression" dxfId="25" priority="67">
      <formula>F53&lt;&gt;2</formula>
    </cfRule>
    <cfRule type="expression" dxfId="24" priority="68">
      <formula>F53=2</formula>
    </cfRule>
  </conditionalFormatting>
  <conditionalFormatting sqref="H6:H12">
    <cfRule type="expression" dxfId="23" priority="55">
      <formula>F6&lt;&gt;2</formula>
    </cfRule>
    <cfRule type="expression" dxfId="22" priority="56">
      <formula>F6=2</formula>
    </cfRule>
  </conditionalFormatting>
  <conditionalFormatting sqref="H14:H20">
    <cfRule type="expression" dxfId="21" priority="21">
      <formula>F14&lt;&gt;2</formula>
    </cfRule>
    <cfRule type="expression" dxfId="20" priority="22">
      <formula>F14=2</formula>
    </cfRule>
  </conditionalFormatting>
  <conditionalFormatting sqref="H22:H29">
    <cfRule type="expression" dxfId="19" priority="19">
      <formula>F22&lt;&gt;2</formula>
    </cfRule>
    <cfRule type="expression" dxfId="18" priority="20">
      <formula>F22=2</formula>
    </cfRule>
  </conditionalFormatting>
  <conditionalFormatting sqref="H31:H38">
    <cfRule type="expression" dxfId="17" priority="17">
      <formula>F31&lt;&gt;2</formula>
    </cfRule>
    <cfRule type="expression" dxfId="16" priority="18">
      <formula>F31=2</formula>
    </cfRule>
  </conditionalFormatting>
  <conditionalFormatting sqref="H40:H47">
    <cfRule type="expression" dxfId="15" priority="15">
      <formula>F40&lt;&gt;2</formula>
    </cfRule>
    <cfRule type="expression" dxfId="14" priority="16">
      <formula>F40=2</formula>
    </cfRule>
  </conditionalFormatting>
  <conditionalFormatting sqref="H48:H49">
    <cfRule type="expression" dxfId="13" priority="13">
      <formula>F48&lt;&gt;2</formula>
    </cfRule>
    <cfRule type="expression" dxfId="12" priority="14">
      <formula>F48=2</formula>
    </cfRule>
  </conditionalFormatting>
  <conditionalFormatting sqref="H51:H59">
    <cfRule type="expression" dxfId="11" priority="11">
      <formula>F51&lt;&gt;2</formula>
    </cfRule>
    <cfRule type="expression" dxfId="10" priority="12">
      <formula>F51=2</formula>
    </cfRule>
  </conditionalFormatting>
  <conditionalFormatting sqref="H61:H69">
    <cfRule type="expression" dxfId="9" priority="9">
      <formula>F61&lt;&gt;2</formula>
    </cfRule>
    <cfRule type="expression" dxfId="8" priority="10">
      <formula>F61=2</formula>
    </cfRule>
  </conditionalFormatting>
  <conditionalFormatting sqref="H71:H78">
    <cfRule type="expression" dxfId="7" priority="7">
      <formula>F71&lt;&gt;2</formula>
    </cfRule>
    <cfRule type="expression" dxfId="6" priority="8">
      <formula>F71=2</formula>
    </cfRule>
  </conditionalFormatting>
  <conditionalFormatting sqref="H80:H83">
    <cfRule type="expression" dxfId="5" priority="5">
      <formula>F80&lt;&gt;2</formula>
    </cfRule>
    <cfRule type="expression" dxfId="4" priority="6">
      <formula>F80=2</formula>
    </cfRule>
  </conditionalFormatting>
  <conditionalFormatting sqref="H85:H86">
    <cfRule type="expression" dxfId="3" priority="3">
      <formula>F85&lt;&gt;2</formula>
    </cfRule>
    <cfRule type="expression" dxfId="2" priority="4">
      <formula>F85=2</formula>
    </cfRule>
  </conditionalFormatting>
  <conditionalFormatting sqref="H88:H154">
    <cfRule type="expression" dxfId="1" priority="1">
      <formula>F88&lt;&gt;2</formula>
    </cfRule>
    <cfRule type="expression" dxfId="0" priority="2">
      <formula>F88=2</formula>
    </cfRule>
  </conditionalFormatting>
  <pageMargins left="0.511811024" right="0.511811024" top="0.78740157499999996" bottom="0.78740157499999996" header="0.31496062000000002" footer="0.31496062000000002"/>
  <pageSetup paperSize="11"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D3A8-9774-440A-8012-9FD0EB883C00}">
  <dimension ref="B1:G66"/>
  <sheetViews>
    <sheetView showGridLines="0" workbookViewId="0">
      <selection activeCell="G36" sqref="G36"/>
    </sheetView>
  </sheetViews>
  <sheetFormatPr defaultRowHeight="15" x14ac:dyDescent="0.25"/>
  <cols>
    <col min="1" max="1" width="4.28515625" customWidth="1"/>
    <col min="2" max="2" width="12.85546875" customWidth="1"/>
    <col min="3" max="7" width="15.7109375" customWidth="1"/>
  </cols>
  <sheetData>
    <row r="1" spans="2:7" ht="23.25" customHeight="1" x14ac:dyDescent="0.25"/>
    <row r="2" spans="2:7" ht="15.75" x14ac:dyDescent="0.25">
      <c r="B2" s="27" t="s">
        <v>316</v>
      </c>
      <c r="C2" s="27"/>
      <c r="D2" s="27"/>
      <c r="E2" s="27"/>
      <c r="F2" s="27"/>
      <c r="G2" s="27"/>
    </row>
    <row r="3" spans="2:7" ht="17.25" customHeight="1" x14ac:dyDescent="0.25">
      <c r="B3" s="17" t="s">
        <v>310</v>
      </c>
      <c r="C3" s="17" t="s">
        <v>311</v>
      </c>
      <c r="D3" s="17" t="s">
        <v>312</v>
      </c>
      <c r="E3" s="17" t="s">
        <v>313</v>
      </c>
      <c r="F3" s="17" t="s">
        <v>314</v>
      </c>
      <c r="G3" s="17" t="s">
        <v>315</v>
      </c>
    </row>
    <row r="4" spans="2:7" ht="17.25" customHeight="1" x14ac:dyDescent="0.25">
      <c r="B4" s="18">
        <v>0.33333333333333331</v>
      </c>
      <c r="C4" s="3"/>
      <c r="D4" s="3"/>
      <c r="E4" s="3"/>
      <c r="F4" s="3"/>
      <c r="G4" s="3"/>
    </row>
    <row r="5" spans="2:7" ht="17.25" customHeight="1" x14ac:dyDescent="0.25">
      <c r="B5" s="18">
        <v>0.375</v>
      </c>
      <c r="C5" s="3"/>
      <c r="D5" s="3"/>
      <c r="E5" s="3"/>
      <c r="F5" s="3"/>
      <c r="G5" s="3"/>
    </row>
    <row r="6" spans="2:7" ht="17.25" customHeight="1" x14ac:dyDescent="0.25">
      <c r="B6" s="18">
        <v>0.41666666666666702</v>
      </c>
      <c r="C6" s="3"/>
      <c r="D6" s="12" t="s">
        <v>324</v>
      </c>
      <c r="E6" s="3"/>
      <c r="F6" s="3" t="s">
        <v>325</v>
      </c>
      <c r="G6" s="3"/>
    </row>
    <row r="7" spans="2:7" ht="17.25" customHeight="1" x14ac:dyDescent="0.25">
      <c r="B7" s="18">
        <v>0.45833333333333298</v>
      </c>
      <c r="C7" s="3"/>
      <c r="D7" s="12" t="s">
        <v>324</v>
      </c>
      <c r="E7" s="3"/>
      <c r="F7" s="3" t="s">
        <v>325</v>
      </c>
      <c r="G7" s="3"/>
    </row>
    <row r="8" spans="2:7" ht="17.25" customHeight="1" x14ac:dyDescent="0.25">
      <c r="B8" s="18">
        <v>0.5</v>
      </c>
      <c r="C8" s="3"/>
      <c r="D8" s="3"/>
      <c r="E8" s="3"/>
      <c r="F8" s="3"/>
      <c r="G8" s="3"/>
    </row>
    <row r="9" spans="2:7" ht="17.25" customHeight="1" x14ac:dyDescent="0.25">
      <c r="B9" s="18">
        <v>0.54166666666666596</v>
      </c>
      <c r="C9" s="3"/>
      <c r="D9" s="3"/>
      <c r="E9" s="3"/>
      <c r="F9" s="3"/>
      <c r="G9" s="3"/>
    </row>
    <row r="10" spans="2:7" ht="17.25" customHeight="1" x14ac:dyDescent="0.25">
      <c r="B10" s="18">
        <v>0.58333333333333304</v>
      </c>
      <c r="C10" s="12" t="s">
        <v>322</v>
      </c>
      <c r="D10" s="3"/>
      <c r="E10" s="3"/>
      <c r="F10" s="3"/>
      <c r="G10" s="3"/>
    </row>
    <row r="11" spans="2:7" ht="17.25" customHeight="1" x14ac:dyDescent="0.25">
      <c r="B11" s="18">
        <v>0.625</v>
      </c>
      <c r="C11" s="12" t="s">
        <v>322</v>
      </c>
      <c r="D11" s="3"/>
      <c r="E11" s="3"/>
      <c r="F11" s="3"/>
      <c r="G11" s="3"/>
    </row>
    <row r="12" spans="2:7" ht="17.25" customHeight="1" x14ac:dyDescent="0.25">
      <c r="B12" s="18">
        <v>0.66666666666666596</v>
      </c>
      <c r="C12" s="3" t="s">
        <v>323</v>
      </c>
      <c r="D12" s="3"/>
      <c r="E12" s="3"/>
      <c r="F12" s="3"/>
      <c r="G12" s="3"/>
    </row>
    <row r="13" spans="2:7" ht="17.25" customHeight="1" x14ac:dyDescent="0.25">
      <c r="B13" s="18">
        <v>0.70833333333333304</v>
      </c>
      <c r="C13" s="3" t="s">
        <v>323</v>
      </c>
      <c r="D13" s="3"/>
      <c r="E13" s="3"/>
      <c r="F13" s="3"/>
      <c r="G13" s="3"/>
    </row>
    <row r="15" spans="2:7" ht="15.75" x14ac:dyDescent="0.25">
      <c r="B15" s="27" t="s">
        <v>317</v>
      </c>
      <c r="C15" s="27"/>
      <c r="D15" s="27"/>
      <c r="E15" s="27"/>
      <c r="F15" s="27"/>
      <c r="G15" s="27"/>
    </row>
    <row r="16" spans="2:7" ht="17.25" customHeight="1" x14ac:dyDescent="0.25">
      <c r="B16" s="17" t="s">
        <v>310</v>
      </c>
      <c r="C16" s="17" t="s">
        <v>311</v>
      </c>
      <c r="D16" s="17" t="s">
        <v>312</v>
      </c>
      <c r="E16" s="17" t="s">
        <v>313</v>
      </c>
      <c r="F16" s="17" t="s">
        <v>314</v>
      </c>
      <c r="G16" s="17" t="s">
        <v>315</v>
      </c>
    </row>
    <row r="17" spans="2:7" ht="17.25" customHeight="1" x14ac:dyDescent="0.25">
      <c r="B17" s="18">
        <v>0.33333333333333331</v>
      </c>
      <c r="C17" s="3"/>
      <c r="D17" s="12" t="s">
        <v>328</v>
      </c>
      <c r="E17" s="3"/>
      <c r="F17" s="12" t="s">
        <v>331</v>
      </c>
      <c r="G17" s="12" t="s">
        <v>335</v>
      </c>
    </row>
    <row r="18" spans="2:7" ht="17.25" customHeight="1" x14ac:dyDescent="0.25">
      <c r="B18" s="18">
        <v>0.375</v>
      </c>
      <c r="C18" s="3"/>
      <c r="D18" s="12" t="s">
        <v>328</v>
      </c>
      <c r="E18" s="12" t="s">
        <v>330</v>
      </c>
      <c r="F18" s="12" t="s">
        <v>331</v>
      </c>
      <c r="G18" s="12" t="s">
        <v>335</v>
      </c>
    </row>
    <row r="19" spans="2:7" ht="17.25" customHeight="1" x14ac:dyDescent="0.25">
      <c r="B19" s="18">
        <v>0.41666666666666702</v>
      </c>
      <c r="C19" s="3"/>
      <c r="D19" s="3"/>
      <c r="E19" s="12" t="s">
        <v>330</v>
      </c>
      <c r="F19" s="3" t="s">
        <v>332</v>
      </c>
      <c r="G19" s="3"/>
    </row>
    <row r="20" spans="2:7" ht="17.25" customHeight="1" x14ac:dyDescent="0.25">
      <c r="B20" s="18">
        <v>0.45833333333333298</v>
      </c>
      <c r="C20" s="3"/>
      <c r="D20" s="3"/>
      <c r="E20" s="12" t="s">
        <v>330</v>
      </c>
      <c r="F20" s="3" t="s">
        <v>332</v>
      </c>
      <c r="G20" s="3"/>
    </row>
    <row r="21" spans="2:7" ht="17.25" customHeight="1" x14ac:dyDescent="0.25">
      <c r="B21" s="18">
        <v>0.5</v>
      </c>
      <c r="C21" s="3"/>
      <c r="D21" s="3"/>
      <c r="E21" s="3"/>
      <c r="F21" s="3"/>
      <c r="G21" s="3"/>
    </row>
    <row r="22" spans="2:7" ht="17.25" customHeight="1" x14ac:dyDescent="0.25">
      <c r="B22" s="18">
        <v>0.54166666666666596</v>
      </c>
      <c r="C22" s="3"/>
      <c r="D22" s="3"/>
      <c r="E22" s="3"/>
      <c r="F22" s="3"/>
      <c r="G22" s="3"/>
    </row>
    <row r="23" spans="2:7" ht="17.25" customHeight="1" x14ac:dyDescent="0.25">
      <c r="B23" s="18">
        <v>0.58333333333333304</v>
      </c>
      <c r="C23" s="12" t="s">
        <v>326</v>
      </c>
      <c r="D23" s="12" t="s">
        <v>329</v>
      </c>
      <c r="E23" s="3"/>
      <c r="F23" s="12" t="s">
        <v>333</v>
      </c>
      <c r="G23" s="3"/>
    </row>
    <row r="24" spans="2:7" ht="17.25" customHeight="1" x14ac:dyDescent="0.25">
      <c r="B24" s="18">
        <v>0.625</v>
      </c>
      <c r="C24" s="12" t="s">
        <v>326</v>
      </c>
      <c r="D24" s="12" t="s">
        <v>329</v>
      </c>
      <c r="E24" s="3"/>
      <c r="F24" s="12" t="s">
        <v>333</v>
      </c>
      <c r="G24" s="3"/>
    </row>
    <row r="25" spans="2:7" ht="17.25" customHeight="1" x14ac:dyDescent="0.25">
      <c r="B25" s="18">
        <v>0.66666666666666596</v>
      </c>
      <c r="C25" s="12" t="s">
        <v>327</v>
      </c>
      <c r="D25" s="3"/>
      <c r="E25" s="3"/>
      <c r="F25" s="12" t="s">
        <v>333</v>
      </c>
      <c r="G25" s="12" t="s">
        <v>334</v>
      </c>
    </row>
    <row r="26" spans="2:7" ht="17.25" customHeight="1" x14ac:dyDescent="0.25">
      <c r="B26" s="18">
        <v>0.70833333333333304</v>
      </c>
      <c r="C26" s="12" t="s">
        <v>327</v>
      </c>
      <c r="D26" s="3"/>
      <c r="E26" s="3"/>
      <c r="F26" s="3"/>
      <c r="G26" s="12" t="s">
        <v>334</v>
      </c>
    </row>
    <row r="28" spans="2:7" ht="15.75" x14ac:dyDescent="0.25">
      <c r="B28" s="27" t="s">
        <v>318</v>
      </c>
      <c r="C28" s="27"/>
      <c r="D28" s="27"/>
      <c r="E28" s="27"/>
      <c r="F28" s="27"/>
      <c r="G28" s="27"/>
    </row>
    <row r="29" spans="2:7" ht="17.25" customHeight="1" x14ac:dyDescent="0.25">
      <c r="B29" s="17" t="s">
        <v>310</v>
      </c>
      <c r="C29" s="17" t="s">
        <v>311</v>
      </c>
      <c r="D29" s="17" t="s">
        <v>312</v>
      </c>
      <c r="E29" s="17" t="s">
        <v>313</v>
      </c>
      <c r="F29" s="17" t="s">
        <v>314</v>
      </c>
      <c r="G29" s="17" t="s">
        <v>315</v>
      </c>
    </row>
    <row r="30" spans="2:7" ht="17.25" customHeight="1" x14ac:dyDescent="0.25">
      <c r="B30" s="18">
        <v>0.33333333333333331</v>
      </c>
      <c r="C30" s="12"/>
      <c r="D30" s="12"/>
      <c r="E30" s="12" t="s">
        <v>340</v>
      </c>
      <c r="F30" s="12"/>
      <c r="G30" s="12"/>
    </row>
    <row r="31" spans="2:7" ht="17.25" customHeight="1" x14ac:dyDescent="0.25">
      <c r="B31" s="18">
        <v>0.375</v>
      </c>
      <c r="C31" s="12"/>
      <c r="D31" s="12"/>
      <c r="E31" s="12" t="s">
        <v>340</v>
      </c>
      <c r="F31" s="12" t="s">
        <v>337</v>
      </c>
      <c r="G31" s="12" t="s">
        <v>342</v>
      </c>
    </row>
    <row r="32" spans="2:7" ht="17.25" customHeight="1" x14ac:dyDescent="0.25">
      <c r="B32" s="18">
        <v>0.41666666666666702</v>
      </c>
      <c r="C32" s="12" t="s">
        <v>336</v>
      </c>
      <c r="D32" s="12" t="s">
        <v>339</v>
      </c>
      <c r="E32" s="12" t="s">
        <v>336</v>
      </c>
      <c r="F32" s="12" t="s">
        <v>337</v>
      </c>
      <c r="G32" s="12" t="s">
        <v>342</v>
      </c>
    </row>
    <row r="33" spans="2:7" ht="17.25" customHeight="1" x14ac:dyDescent="0.25">
      <c r="B33" s="18">
        <v>0.45833333333333298</v>
      </c>
      <c r="C33" s="12" t="s">
        <v>336</v>
      </c>
      <c r="D33" s="12" t="s">
        <v>339</v>
      </c>
      <c r="E33" s="12" t="s">
        <v>336</v>
      </c>
      <c r="F33" s="12" t="s">
        <v>337</v>
      </c>
      <c r="G33" s="12" t="s">
        <v>342</v>
      </c>
    </row>
    <row r="34" spans="2:7" ht="17.25" customHeight="1" x14ac:dyDescent="0.25">
      <c r="B34" s="18">
        <v>0.5</v>
      </c>
      <c r="C34" s="12"/>
      <c r="D34" s="12"/>
      <c r="E34" s="12"/>
      <c r="F34" s="12"/>
      <c r="G34" s="12"/>
    </row>
    <row r="35" spans="2:7" ht="17.25" customHeight="1" x14ac:dyDescent="0.25">
      <c r="B35" s="18">
        <v>0.54166666666666596</v>
      </c>
      <c r="C35" s="12"/>
      <c r="D35" s="12"/>
      <c r="E35" s="12"/>
      <c r="F35" s="12"/>
      <c r="G35" s="12"/>
    </row>
    <row r="36" spans="2:7" ht="17.25" customHeight="1" x14ac:dyDescent="0.25">
      <c r="B36" s="18">
        <v>0.58333333333333304</v>
      </c>
      <c r="C36" s="12" t="s">
        <v>337</v>
      </c>
      <c r="D36" s="12"/>
      <c r="E36" s="12"/>
      <c r="F36" s="12" t="s">
        <v>341</v>
      </c>
      <c r="G36" s="12" t="s">
        <v>343</v>
      </c>
    </row>
    <row r="37" spans="2:7" ht="17.25" customHeight="1" x14ac:dyDescent="0.25">
      <c r="B37" s="18">
        <v>0.625</v>
      </c>
      <c r="C37" s="12" t="s">
        <v>337</v>
      </c>
      <c r="D37" s="12"/>
      <c r="E37" s="12"/>
      <c r="F37" s="12" t="s">
        <v>341</v>
      </c>
      <c r="G37" s="12" t="s">
        <v>343</v>
      </c>
    </row>
    <row r="38" spans="2:7" ht="17.25" customHeight="1" x14ac:dyDescent="0.25">
      <c r="B38" s="18">
        <v>0.66666666666666596</v>
      </c>
      <c r="C38" s="12" t="s">
        <v>338</v>
      </c>
      <c r="D38" s="12"/>
      <c r="E38" s="12"/>
      <c r="F38" s="12"/>
      <c r="G38" s="12" t="s">
        <v>338</v>
      </c>
    </row>
    <row r="39" spans="2:7" ht="17.25" customHeight="1" x14ac:dyDescent="0.25">
      <c r="B39" s="18">
        <v>0.70833333333333304</v>
      </c>
      <c r="C39" s="12" t="s">
        <v>338</v>
      </c>
      <c r="D39" s="12"/>
      <c r="E39" s="12"/>
      <c r="F39" s="12"/>
      <c r="G39" s="12" t="s">
        <v>338</v>
      </c>
    </row>
    <row r="41" spans="2:7" ht="15.75" x14ac:dyDescent="0.25">
      <c r="B41" s="27" t="s">
        <v>319</v>
      </c>
      <c r="C41" s="27"/>
      <c r="D41" s="27"/>
      <c r="E41" s="27"/>
      <c r="F41" s="27"/>
      <c r="G41" s="27"/>
    </row>
    <row r="42" spans="2:7" ht="17.25" customHeight="1" x14ac:dyDescent="0.25">
      <c r="B42" s="17" t="s">
        <v>310</v>
      </c>
      <c r="C42" s="17" t="s">
        <v>311</v>
      </c>
      <c r="D42" s="17" t="s">
        <v>312</v>
      </c>
      <c r="E42" s="17" t="s">
        <v>313</v>
      </c>
      <c r="F42" s="17" t="s">
        <v>314</v>
      </c>
      <c r="G42" s="17" t="s">
        <v>315</v>
      </c>
    </row>
    <row r="43" spans="2:7" ht="17.25" customHeight="1" x14ac:dyDescent="0.25">
      <c r="B43" s="18">
        <v>0.33333333333333331</v>
      </c>
      <c r="C43" s="12" t="s">
        <v>345</v>
      </c>
      <c r="D43" s="12" t="s">
        <v>344</v>
      </c>
      <c r="E43" s="12"/>
      <c r="F43" s="12"/>
      <c r="G43" s="12" t="s">
        <v>351</v>
      </c>
    </row>
    <row r="44" spans="2:7" ht="17.25" customHeight="1" x14ac:dyDescent="0.25">
      <c r="B44" s="18">
        <v>0.375</v>
      </c>
      <c r="C44" s="12" t="s">
        <v>345</v>
      </c>
      <c r="D44" s="12" t="s">
        <v>344</v>
      </c>
      <c r="E44" s="12" t="s">
        <v>348</v>
      </c>
      <c r="F44" s="12" t="s">
        <v>349</v>
      </c>
      <c r="G44" s="12" t="s">
        <v>351</v>
      </c>
    </row>
    <row r="45" spans="2:7" ht="17.25" customHeight="1" x14ac:dyDescent="0.25">
      <c r="B45" s="18">
        <v>0.41666666666666702</v>
      </c>
      <c r="C45" s="12" t="s">
        <v>345</v>
      </c>
      <c r="D45" s="12" t="s">
        <v>344</v>
      </c>
      <c r="E45" s="12" t="s">
        <v>348</v>
      </c>
      <c r="F45" s="12" t="s">
        <v>349</v>
      </c>
      <c r="G45" s="12" t="s">
        <v>351</v>
      </c>
    </row>
    <row r="46" spans="2:7" ht="17.25" customHeight="1" x14ac:dyDescent="0.25">
      <c r="B46" s="18">
        <v>0.45833333333333298</v>
      </c>
      <c r="C46" s="12"/>
      <c r="D46" s="12"/>
      <c r="E46" s="12" t="s">
        <v>348</v>
      </c>
      <c r="F46" s="12" t="s">
        <v>349</v>
      </c>
      <c r="G46" s="12" t="s">
        <v>351</v>
      </c>
    </row>
    <row r="47" spans="2:7" ht="17.25" customHeight="1" x14ac:dyDescent="0.25">
      <c r="B47" s="18">
        <v>0.5</v>
      </c>
      <c r="C47" s="12"/>
      <c r="D47" s="12"/>
      <c r="E47" s="12"/>
      <c r="F47" s="12"/>
      <c r="G47" s="12"/>
    </row>
    <row r="48" spans="2:7" ht="17.25" customHeight="1" x14ac:dyDescent="0.25">
      <c r="B48" s="18">
        <v>0.54166666666666596</v>
      </c>
      <c r="C48" s="12"/>
      <c r="D48" s="12"/>
      <c r="E48" s="12"/>
      <c r="F48" s="12"/>
      <c r="G48" s="12"/>
    </row>
    <row r="49" spans="2:7" ht="17.25" customHeight="1" x14ac:dyDescent="0.25">
      <c r="B49" s="18">
        <v>0.58333333333333304</v>
      </c>
      <c r="C49" s="12" t="s">
        <v>346</v>
      </c>
      <c r="D49" s="12" t="s">
        <v>347</v>
      </c>
      <c r="E49" s="12"/>
      <c r="F49" s="12" t="s">
        <v>350</v>
      </c>
      <c r="G49" s="12"/>
    </row>
    <row r="50" spans="2:7" ht="17.25" customHeight="1" x14ac:dyDescent="0.25">
      <c r="B50" s="18">
        <v>0.625</v>
      </c>
      <c r="C50" s="12" t="s">
        <v>346</v>
      </c>
      <c r="D50" s="12" t="s">
        <v>347</v>
      </c>
      <c r="E50" s="12"/>
      <c r="F50" s="12" t="s">
        <v>350</v>
      </c>
      <c r="G50" s="12"/>
    </row>
    <row r="51" spans="2:7" ht="17.25" customHeight="1" x14ac:dyDescent="0.25">
      <c r="B51" s="18">
        <v>0.66666666666666596</v>
      </c>
      <c r="C51" s="12" t="s">
        <v>346</v>
      </c>
      <c r="D51" s="12" t="s">
        <v>347</v>
      </c>
      <c r="E51" s="12"/>
      <c r="F51" s="12" t="s">
        <v>350</v>
      </c>
      <c r="G51" s="12"/>
    </row>
    <row r="52" spans="2:7" ht="17.25" customHeight="1" x14ac:dyDescent="0.25">
      <c r="B52" s="18">
        <v>0.70833333333333304</v>
      </c>
      <c r="C52" s="12"/>
      <c r="D52" s="12"/>
      <c r="E52" s="12"/>
      <c r="F52" s="12"/>
      <c r="G52" s="12"/>
    </row>
    <row r="54" spans="2:7" ht="15.75" x14ac:dyDescent="0.25">
      <c r="B54" s="27" t="s">
        <v>320</v>
      </c>
      <c r="C54" s="27"/>
      <c r="D54" s="27"/>
      <c r="E54" s="27"/>
      <c r="F54" s="27"/>
      <c r="G54" s="27"/>
    </row>
    <row r="55" spans="2:7" ht="17.25" customHeight="1" x14ac:dyDescent="0.25">
      <c r="B55" s="17" t="s">
        <v>310</v>
      </c>
      <c r="C55" s="17" t="s">
        <v>311</v>
      </c>
      <c r="D55" s="17" t="s">
        <v>312</v>
      </c>
      <c r="E55" s="17" t="s">
        <v>313</v>
      </c>
      <c r="F55" s="17" t="s">
        <v>314</v>
      </c>
      <c r="G55" s="17" t="s">
        <v>315</v>
      </c>
    </row>
    <row r="56" spans="2:7" ht="17.25" customHeight="1" x14ac:dyDescent="0.25">
      <c r="B56" s="18">
        <v>0.33333333333333331</v>
      </c>
      <c r="C56" s="12"/>
      <c r="D56" s="12"/>
      <c r="E56" s="12"/>
      <c r="F56" s="12"/>
      <c r="G56" s="12"/>
    </row>
    <row r="57" spans="2:7" ht="17.25" customHeight="1" x14ac:dyDescent="0.25">
      <c r="B57" s="18">
        <v>0.375</v>
      </c>
      <c r="C57" s="12"/>
      <c r="D57" s="12"/>
      <c r="E57" s="12"/>
      <c r="F57" s="12"/>
      <c r="G57" s="12"/>
    </row>
    <row r="58" spans="2:7" ht="17.25" customHeight="1" x14ac:dyDescent="0.25">
      <c r="B58" s="18">
        <v>0.41666666666666702</v>
      </c>
      <c r="C58" s="12"/>
      <c r="D58" s="12"/>
      <c r="E58" s="12"/>
      <c r="F58" s="12"/>
      <c r="G58" s="12"/>
    </row>
    <row r="59" spans="2:7" ht="17.25" customHeight="1" x14ac:dyDescent="0.25">
      <c r="B59" s="18">
        <v>0.45833333333333298</v>
      </c>
      <c r="C59" s="12"/>
      <c r="D59" s="12"/>
      <c r="E59" s="12"/>
      <c r="F59" s="12"/>
      <c r="G59" s="12"/>
    </row>
    <row r="60" spans="2:7" ht="17.25" customHeight="1" x14ac:dyDescent="0.25">
      <c r="B60" s="18">
        <v>0.5</v>
      </c>
      <c r="C60" s="12"/>
      <c r="D60" s="12"/>
      <c r="E60" s="12"/>
      <c r="F60" s="12"/>
      <c r="G60" s="12"/>
    </row>
    <row r="61" spans="2:7" ht="17.25" customHeight="1" x14ac:dyDescent="0.25">
      <c r="B61" s="18">
        <v>0.54166666666666596</v>
      </c>
      <c r="C61" s="12"/>
      <c r="D61" s="12"/>
      <c r="E61" s="12"/>
      <c r="F61" s="12"/>
      <c r="G61" s="12"/>
    </row>
    <row r="62" spans="2:7" ht="17.25" customHeight="1" x14ac:dyDescent="0.25">
      <c r="B62" s="18">
        <v>0.58333333333333304</v>
      </c>
      <c r="C62" s="12"/>
      <c r="D62" s="12"/>
      <c r="E62" s="12"/>
      <c r="F62" s="12"/>
      <c r="G62" s="12" t="s">
        <v>353</v>
      </c>
    </row>
    <row r="63" spans="2:7" ht="17.25" customHeight="1" x14ac:dyDescent="0.25">
      <c r="B63" s="18">
        <v>0.625</v>
      </c>
      <c r="C63" s="12"/>
      <c r="D63" s="12"/>
      <c r="E63" s="12"/>
      <c r="F63" s="12"/>
      <c r="G63" s="12" t="s">
        <v>353</v>
      </c>
    </row>
    <row r="64" spans="2:7" ht="17.25" customHeight="1" x14ac:dyDescent="0.25">
      <c r="B64" s="18">
        <v>0.66666666666666596</v>
      </c>
      <c r="C64" s="12"/>
      <c r="D64" s="12"/>
      <c r="E64" s="12"/>
      <c r="F64" s="12"/>
      <c r="G64" s="12" t="s">
        <v>353</v>
      </c>
    </row>
    <row r="65" spans="2:7" ht="17.25" customHeight="1" x14ac:dyDescent="0.25">
      <c r="B65" s="18">
        <v>0.70833333333333304</v>
      </c>
      <c r="C65" s="12"/>
      <c r="D65" s="12"/>
      <c r="E65" s="12" t="s">
        <v>352</v>
      </c>
      <c r="F65" s="12"/>
      <c r="G65" s="12"/>
    </row>
    <row r="66" spans="2:7" ht="17.25" customHeight="1" x14ac:dyDescent="0.25">
      <c r="B66" s="18">
        <v>0.75</v>
      </c>
      <c r="C66" s="12"/>
      <c r="D66" s="12"/>
      <c r="E66" s="12" t="s">
        <v>352</v>
      </c>
      <c r="F66" s="12"/>
      <c r="G66" s="12"/>
    </row>
  </sheetData>
  <mergeCells count="5">
    <mergeCell ref="B2:G2"/>
    <mergeCell ref="B15:G15"/>
    <mergeCell ref="B28:G28"/>
    <mergeCell ref="B41:G41"/>
    <mergeCell ref="B54:G54"/>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82D8-0E8E-4831-92C5-7C0FECC58453}">
  <dimension ref="B2:J18"/>
  <sheetViews>
    <sheetView showGridLines="0" workbookViewId="0">
      <selection activeCell="K12" sqref="K12"/>
    </sheetView>
  </sheetViews>
  <sheetFormatPr defaultRowHeight="15" x14ac:dyDescent="0.25"/>
  <cols>
    <col min="2" max="2" width="13" customWidth="1"/>
    <col min="3" max="7" width="15.7109375" customWidth="1"/>
  </cols>
  <sheetData>
    <row r="2" spans="2:10" ht="30.75" customHeight="1" x14ac:dyDescent="0.25">
      <c r="B2" s="28" t="s">
        <v>321</v>
      </c>
      <c r="C2" s="28"/>
      <c r="D2" s="28"/>
      <c r="E2" s="28"/>
      <c r="F2" s="28"/>
      <c r="G2" s="28"/>
    </row>
    <row r="3" spans="2:10" ht="15.75" x14ac:dyDescent="0.25">
      <c r="B3" s="19" t="s">
        <v>310</v>
      </c>
      <c r="C3" s="19" t="s">
        <v>311</v>
      </c>
      <c r="D3" s="19" t="s">
        <v>312</v>
      </c>
      <c r="E3" s="19" t="s">
        <v>313</v>
      </c>
      <c r="F3" s="19" t="s">
        <v>314</v>
      </c>
      <c r="G3" s="19" t="s">
        <v>315</v>
      </c>
    </row>
    <row r="4" spans="2:10" ht="17.25" customHeight="1" x14ac:dyDescent="0.25">
      <c r="B4" s="20">
        <v>0.33333333333333331</v>
      </c>
      <c r="C4" s="3"/>
      <c r="D4" s="3"/>
      <c r="E4" s="3"/>
      <c r="F4" s="3"/>
      <c r="G4" s="3"/>
    </row>
    <row r="5" spans="2:10" ht="17.25" customHeight="1" x14ac:dyDescent="0.25">
      <c r="B5" s="20">
        <v>0.375</v>
      </c>
      <c r="C5" s="3"/>
      <c r="D5" s="3"/>
      <c r="E5" s="3"/>
      <c r="F5" s="3"/>
      <c r="G5" s="3"/>
    </row>
    <row r="6" spans="2:10" ht="17.25" customHeight="1" x14ac:dyDescent="0.25">
      <c r="B6" s="20">
        <v>0.41666666666666702</v>
      </c>
      <c r="C6" s="3"/>
      <c r="D6" s="3"/>
      <c r="E6" s="3"/>
      <c r="F6" s="3"/>
      <c r="G6" s="3"/>
    </row>
    <row r="7" spans="2:10" ht="17.25" customHeight="1" x14ac:dyDescent="0.25">
      <c r="B7" s="20">
        <v>0.45833333333333298</v>
      </c>
      <c r="C7" s="3"/>
      <c r="D7" s="3"/>
      <c r="E7" s="3"/>
      <c r="F7" s="3"/>
      <c r="G7" s="3"/>
    </row>
    <row r="8" spans="2:10" ht="17.25" customHeight="1" x14ac:dyDescent="0.25">
      <c r="B8" s="20">
        <v>0.5</v>
      </c>
      <c r="C8" s="3"/>
      <c r="D8" s="3"/>
      <c r="E8" s="3"/>
      <c r="F8" s="3"/>
      <c r="G8" s="3"/>
    </row>
    <row r="9" spans="2:10" ht="17.25" customHeight="1" x14ac:dyDescent="0.25">
      <c r="B9" s="20">
        <v>0.54166666666666596</v>
      </c>
      <c r="C9" s="3"/>
      <c r="D9" s="3"/>
      <c r="E9" s="3"/>
      <c r="F9" s="3"/>
      <c r="G9" s="3"/>
    </row>
    <row r="10" spans="2:10" ht="17.25" customHeight="1" x14ac:dyDescent="0.25">
      <c r="B10" s="20">
        <v>0.58333333333333304</v>
      </c>
      <c r="C10" s="3"/>
      <c r="D10" s="3"/>
      <c r="E10" s="3"/>
      <c r="F10" s="3"/>
      <c r="G10" s="3"/>
      <c r="J10" s="21"/>
    </row>
    <row r="11" spans="2:10" ht="17.25" customHeight="1" x14ac:dyDescent="0.25">
      <c r="B11" s="20">
        <v>0.625</v>
      </c>
      <c r="C11" s="3"/>
      <c r="D11" s="3"/>
      <c r="E11" s="3"/>
      <c r="F11" s="3"/>
      <c r="G11" s="3"/>
    </row>
    <row r="12" spans="2:10" ht="17.25" customHeight="1" x14ac:dyDescent="0.25">
      <c r="B12" s="20">
        <v>0.66666666666666596</v>
      </c>
      <c r="C12" s="3"/>
      <c r="D12" s="3"/>
      <c r="E12" s="3"/>
      <c r="F12" s="3"/>
      <c r="G12" s="3"/>
    </row>
    <row r="13" spans="2:10" ht="17.25" customHeight="1" x14ac:dyDescent="0.25">
      <c r="B13" s="20">
        <v>0.70833333333333304</v>
      </c>
      <c r="C13" s="3"/>
      <c r="D13" s="3"/>
      <c r="E13" s="3"/>
      <c r="F13" s="3"/>
      <c r="G13" s="3"/>
    </row>
    <row r="14" spans="2:10" ht="17.25" customHeight="1" x14ac:dyDescent="0.25">
      <c r="B14" s="20">
        <v>0.75</v>
      </c>
      <c r="C14" s="3"/>
      <c r="D14" s="3"/>
      <c r="E14" s="3"/>
      <c r="F14" s="3"/>
      <c r="G14" s="3"/>
    </row>
    <row r="15" spans="2:10" ht="17.25" customHeight="1" x14ac:dyDescent="0.25">
      <c r="B15" s="20">
        <v>0.79166666666666596</v>
      </c>
      <c r="C15" s="3"/>
      <c r="D15" s="3"/>
      <c r="E15" s="3"/>
      <c r="F15" s="3"/>
      <c r="G15" s="3"/>
    </row>
    <row r="16" spans="2:10" ht="17.25" customHeight="1" x14ac:dyDescent="0.25">
      <c r="B16" s="20">
        <v>0.83333333333333304</v>
      </c>
      <c r="C16" s="3"/>
      <c r="D16" s="3"/>
      <c r="E16" s="3"/>
      <c r="F16" s="3"/>
      <c r="G16" s="3"/>
    </row>
    <row r="17" spans="2:7" ht="17.25" customHeight="1" x14ac:dyDescent="0.25">
      <c r="B17" s="20">
        <v>0.875</v>
      </c>
      <c r="C17" s="3"/>
      <c r="D17" s="3"/>
      <c r="E17" s="3"/>
      <c r="F17" s="3"/>
      <c r="G17" s="3"/>
    </row>
    <row r="18" spans="2:7" ht="17.25" customHeight="1" x14ac:dyDescent="0.25">
      <c r="B18" s="20">
        <v>0.91666666666666696</v>
      </c>
      <c r="C18" s="3"/>
      <c r="D18" s="3"/>
      <c r="E18" s="3"/>
      <c r="F18" s="3"/>
      <c r="G18" s="3"/>
    </row>
  </sheetData>
  <mergeCells count="1">
    <mergeCell ref="B2:G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Importante </vt:lpstr>
      <vt:lpstr>Planejamento </vt:lpstr>
      <vt:lpstr>Horários Disciplinas FEAGRI</vt:lpstr>
      <vt:lpstr>Monte Sua Grade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Cardoso</dc:creator>
  <cp:lastModifiedBy>Matheus Cardoso</cp:lastModifiedBy>
  <dcterms:created xsi:type="dcterms:W3CDTF">2019-03-07T22:33:57Z</dcterms:created>
  <dcterms:modified xsi:type="dcterms:W3CDTF">2019-03-10T16:28:02Z</dcterms:modified>
</cp:coreProperties>
</file>